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960" yWindow="180" windowWidth="8160" windowHeight="7305" activeTab="1"/>
  </bookViews>
  <sheets>
    <sheet name="Monthly Comparrison" sheetId="3" r:id="rId1"/>
    <sheet name="SS Flash Report" sheetId="4" r:id="rId2"/>
  </sheets>
  <definedNames>
    <definedName name="_xlnm._FilterDatabase" localSheetId="0" hidden="1">'Monthly Comparrison'!$A$4:$EN$44</definedName>
    <definedName name="_xlnm.Print_Area" localSheetId="0">'Monthly Comparrison'!$A$1:$AK$44</definedName>
    <definedName name="_xlnm.Print_Area" localSheetId="1">'SS Flash Report'!$A$1:$O$18</definedName>
    <definedName name="_xlnm.Print_Titles" localSheetId="0">'Monthly Comparrison'!$A:$B</definedName>
  </definedNames>
  <calcPr calcId="145621"/>
</workbook>
</file>

<file path=xl/calcChain.xml><?xml version="1.0" encoding="utf-8"?>
<calcChain xmlns="http://schemas.openxmlformats.org/spreadsheetml/2006/main">
  <c r="C44" i="3" l="1"/>
  <c r="I44" i="3" l="1"/>
  <c r="O44" i="3" l="1"/>
  <c r="U44" i="3" l="1"/>
  <c r="AA44" i="3" l="1"/>
  <c r="AG44" i="3" l="1"/>
  <c r="AM44" i="3" l="1"/>
  <c r="AS44" i="3" l="1"/>
  <c r="BE44" i="3" l="1"/>
  <c r="AY44" i="3" l="1"/>
  <c r="BB57" i="3"/>
  <c r="BA57" i="3"/>
  <c r="AZ57" i="3"/>
  <c r="AY57" i="3"/>
  <c r="BB56" i="3"/>
  <c r="BA56" i="3"/>
  <c r="AZ56" i="3"/>
  <c r="AY56" i="3"/>
  <c r="BB55" i="3"/>
  <c r="BA55" i="3"/>
  <c r="AZ55" i="3"/>
  <c r="AY55" i="3"/>
  <c r="BB54" i="3"/>
  <c r="BA54" i="3"/>
  <c r="AZ54" i="3"/>
  <c r="AY54" i="3"/>
  <c r="BD46" i="3"/>
  <c r="BB46" i="3"/>
  <c r="BA46" i="3"/>
  <c r="AZ46" i="3"/>
  <c r="AY46" i="3"/>
  <c r="BC41" i="3"/>
  <c r="BC15" i="3"/>
  <c r="BC40" i="3"/>
  <c r="BC14" i="3"/>
  <c r="BC32" i="3"/>
  <c r="BC13" i="3"/>
  <c r="BC39" i="3"/>
  <c r="BC22" i="3"/>
  <c r="BC38" i="3"/>
  <c r="BC12" i="3"/>
  <c r="BC37" i="3"/>
  <c r="BC21" i="3"/>
  <c r="BC31" i="3"/>
  <c r="BC20" i="3"/>
  <c r="BC30" i="3"/>
  <c r="BC19" i="3"/>
  <c r="BC29" i="3"/>
  <c r="BC36" i="3"/>
  <c r="BC35" i="3"/>
  <c r="BC34" i="3"/>
  <c r="BC28" i="3"/>
  <c r="BC11" i="3"/>
  <c r="BC10" i="3"/>
  <c r="BC18" i="3"/>
  <c r="BC27" i="3"/>
  <c r="BC17" i="3"/>
  <c r="BC33" i="3"/>
  <c r="BC9" i="3"/>
  <c r="BC8" i="3"/>
  <c r="BC26" i="3"/>
  <c r="BC25" i="3"/>
  <c r="BC7" i="3"/>
  <c r="BC6" i="3"/>
  <c r="BC24" i="3"/>
  <c r="BC5" i="3"/>
  <c r="BC23" i="3"/>
  <c r="BC16" i="3"/>
  <c r="BH57" i="3" l="1"/>
  <c r="BG57" i="3"/>
  <c r="BF57" i="3"/>
  <c r="BE57" i="3"/>
  <c r="BH56" i="3"/>
  <c r="BG56" i="3"/>
  <c r="BF56" i="3"/>
  <c r="BE56" i="3"/>
  <c r="BH55" i="3"/>
  <c r="BG55" i="3"/>
  <c r="BF55" i="3"/>
  <c r="BE55" i="3"/>
  <c r="BH54" i="3"/>
  <c r="BG54" i="3"/>
  <c r="BF54" i="3"/>
  <c r="BE54" i="3"/>
  <c r="BJ46" i="3"/>
  <c r="BH46" i="3"/>
  <c r="BB47" i="3" s="1"/>
  <c r="BG46" i="3"/>
  <c r="BA47" i="3" s="1"/>
  <c r="BF46" i="3"/>
  <c r="AZ47" i="3" s="1"/>
  <c r="BE46" i="3"/>
  <c r="AY47" i="3" s="1"/>
  <c r="BI41" i="3"/>
  <c r="BI15" i="3"/>
  <c r="BI40" i="3"/>
  <c r="BI14" i="3"/>
  <c r="BI32" i="3"/>
  <c r="BI13" i="3"/>
  <c r="BI39" i="3"/>
  <c r="BI22" i="3"/>
  <c r="BI38" i="3"/>
  <c r="BI12" i="3"/>
  <c r="BI37" i="3"/>
  <c r="BI21" i="3"/>
  <c r="BI31" i="3"/>
  <c r="BI20" i="3"/>
  <c r="BI30" i="3"/>
  <c r="BI19" i="3"/>
  <c r="BI29" i="3"/>
  <c r="BI36" i="3"/>
  <c r="BI35" i="3"/>
  <c r="BI34" i="3"/>
  <c r="BI28" i="3"/>
  <c r="BI11" i="3"/>
  <c r="BI10" i="3"/>
  <c r="BI18" i="3"/>
  <c r="BI27" i="3"/>
  <c r="BI17" i="3"/>
  <c r="BI33" i="3"/>
  <c r="BI9" i="3"/>
  <c r="BI8" i="3"/>
  <c r="BI26" i="3"/>
  <c r="BI25" i="3"/>
  <c r="BI7" i="3"/>
  <c r="BI6" i="3"/>
  <c r="BI24" i="3"/>
  <c r="BI5" i="3"/>
  <c r="BI23" i="3"/>
  <c r="BI16" i="3"/>
  <c r="BK44" i="3" l="1"/>
  <c r="BN57" i="3" l="1"/>
  <c r="BM57" i="3"/>
  <c r="BL57" i="3"/>
  <c r="BK57" i="3"/>
  <c r="BN56" i="3"/>
  <c r="BM56" i="3"/>
  <c r="BL56" i="3"/>
  <c r="BK56" i="3"/>
  <c r="BN55" i="3"/>
  <c r="BM55" i="3"/>
  <c r="BL55" i="3"/>
  <c r="BK55" i="3"/>
  <c r="BN54" i="3"/>
  <c r="BM54" i="3"/>
  <c r="BL54" i="3"/>
  <c r="BK54" i="3"/>
  <c r="BP46" i="3"/>
  <c r="BN46" i="3"/>
  <c r="BH47" i="3" s="1"/>
  <c r="BM46" i="3"/>
  <c r="BG47" i="3" s="1"/>
  <c r="BL46" i="3"/>
  <c r="BF47" i="3" s="1"/>
  <c r="BK46" i="3"/>
  <c r="BE47" i="3" s="1"/>
  <c r="BO41" i="3"/>
  <c r="BO15" i="3"/>
  <c r="BO40" i="3"/>
  <c r="BO14" i="3"/>
  <c r="BO32" i="3"/>
  <c r="BO13" i="3"/>
  <c r="BO39" i="3"/>
  <c r="BO22" i="3"/>
  <c r="BO38" i="3"/>
  <c r="BO12" i="3"/>
  <c r="BO37" i="3"/>
  <c r="BO21" i="3"/>
  <c r="BO31" i="3"/>
  <c r="BO20" i="3"/>
  <c r="BO30" i="3"/>
  <c r="BO19" i="3"/>
  <c r="BO29" i="3"/>
  <c r="BO36" i="3"/>
  <c r="BO35" i="3"/>
  <c r="BO34" i="3"/>
  <c r="BO28" i="3"/>
  <c r="BO11" i="3"/>
  <c r="BO10" i="3"/>
  <c r="BO18" i="3"/>
  <c r="BO27" i="3"/>
  <c r="BO17" i="3"/>
  <c r="BO33" i="3"/>
  <c r="BO9" i="3"/>
  <c r="BO8" i="3"/>
  <c r="BO26" i="3"/>
  <c r="BO25" i="3"/>
  <c r="BO7" i="3"/>
  <c r="BO6" i="3"/>
  <c r="BO24" i="3"/>
  <c r="BO5" i="3"/>
  <c r="BO23" i="3"/>
  <c r="BO16" i="3"/>
  <c r="BR54" i="3" l="1"/>
  <c r="BS54" i="3"/>
  <c r="BT54" i="3"/>
  <c r="BR55" i="3"/>
  <c r="BS55" i="3"/>
  <c r="BT55" i="3"/>
  <c r="BR56" i="3"/>
  <c r="BS56" i="3"/>
  <c r="BT56" i="3"/>
  <c r="BR57" i="3"/>
  <c r="BS57" i="3"/>
  <c r="BT57" i="3"/>
  <c r="BQ57" i="3"/>
  <c r="BQ56" i="3"/>
  <c r="BQ55" i="3"/>
  <c r="BQ54" i="3"/>
  <c r="BQ44" i="3" l="1"/>
  <c r="BV46" i="3" l="1"/>
  <c r="BT46" i="3"/>
  <c r="BN47" i="3" s="1"/>
  <c r="BS46" i="3"/>
  <c r="BM47" i="3" s="1"/>
  <c r="BR46" i="3"/>
  <c r="BL47" i="3" s="1"/>
  <c r="BQ46" i="3"/>
  <c r="BK47" i="3" s="1"/>
  <c r="BU41" i="3"/>
  <c r="BU40" i="3"/>
  <c r="BU39" i="3"/>
  <c r="BU38" i="3"/>
  <c r="BU37" i="3"/>
  <c r="BU36" i="3"/>
  <c r="BU35" i="3"/>
  <c r="BU34" i="3"/>
  <c r="BU33" i="3"/>
  <c r="BU32" i="3"/>
  <c r="BU31" i="3"/>
  <c r="BU30" i="3"/>
  <c r="BU29" i="3"/>
  <c r="BU28" i="3"/>
  <c r="BU27" i="3"/>
  <c r="BU26" i="3"/>
  <c r="BU25" i="3"/>
  <c r="BU24" i="3"/>
  <c r="BU23" i="3"/>
  <c r="BU22" i="3"/>
  <c r="BU21" i="3"/>
  <c r="BU20" i="3"/>
  <c r="BU19" i="3"/>
  <c r="BU18" i="3"/>
  <c r="BU17" i="3"/>
  <c r="BU16" i="3"/>
  <c r="BU15" i="3"/>
  <c r="BU14" i="3"/>
  <c r="BU13" i="3"/>
  <c r="BU12" i="3"/>
  <c r="BU11" i="3"/>
  <c r="BU10" i="3"/>
  <c r="BU9" i="3"/>
  <c r="BU8" i="3"/>
  <c r="BU7" i="3"/>
  <c r="BU6" i="3"/>
  <c r="BU5" i="3"/>
  <c r="BW44" i="3" l="1"/>
  <c r="CB46" i="3"/>
  <c r="BZ46" i="3"/>
  <c r="BT47" i="3" s="1"/>
  <c r="BY46" i="3"/>
  <c r="BS47" i="3" s="1"/>
  <c r="BX46" i="3"/>
  <c r="BR47" i="3" s="1"/>
  <c r="BW46" i="3"/>
  <c r="BQ47" i="3" s="1"/>
  <c r="CA41" i="3"/>
  <c r="CA15" i="3"/>
  <c r="CA40" i="3"/>
  <c r="CA14" i="3"/>
  <c r="CA32" i="3"/>
  <c r="CA13" i="3"/>
  <c r="CA39" i="3"/>
  <c r="CA22" i="3"/>
  <c r="CA38" i="3"/>
  <c r="CA12" i="3"/>
  <c r="CA37" i="3"/>
  <c r="CA21" i="3"/>
  <c r="CA31" i="3"/>
  <c r="CA20" i="3"/>
  <c r="CA30" i="3"/>
  <c r="CA19" i="3"/>
  <c r="CA29" i="3"/>
  <c r="CA36" i="3"/>
  <c r="CA35" i="3"/>
  <c r="CA34" i="3"/>
  <c r="CA28" i="3"/>
  <c r="CA11" i="3"/>
  <c r="CA10" i="3"/>
  <c r="CA18" i="3"/>
  <c r="CA27" i="3"/>
  <c r="CA17" i="3"/>
  <c r="CA33" i="3"/>
  <c r="CA9" i="3"/>
  <c r="CA8" i="3"/>
  <c r="CA26" i="3"/>
  <c r="CA25" i="3"/>
  <c r="CA7" i="3"/>
  <c r="CA6" i="3"/>
  <c r="CA24" i="3"/>
  <c r="CA5" i="3"/>
  <c r="CA23" i="3"/>
  <c r="CA16" i="3"/>
  <c r="CC44" i="3" l="1"/>
  <c r="CH46" i="3"/>
  <c r="CF46" i="3"/>
  <c r="BZ47" i="3" s="1"/>
  <c r="CE46" i="3"/>
  <c r="BY47" i="3" s="1"/>
  <c r="CD46" i="3"/>
  <c r="BX47" i="3" s="1"/>
  <c r="CC46" i="3"/>
  <c r="BW47" i="3" s="1"/>
  <c r="CG41" i="3"/>
  <c r="CG40" i="3"/>
  <c r="CG39" i="3"/>
  <c r="CG38" i="3"/>
  <c r="CG37" i="3"/>
  <c r="CG36" i="3"/>
  <c r="CG35" i="3"/>
  <c r="CG34" i="3"/>
  <c r="CG33" i="3"/>
  <c r="CG32" i="3"/>
  <c r="CG31" i="3"/>
  <c r="CG30" i="3"/>
  <c r="CG29" i="3"/>
  <c r="CG28" i="3"/>
  <c r="CG27" i="3"/>
  <c r="CG26" i="3"/>
  <c r="CG25" i="3"/>
  <c r="CG24" i="3"/>
  <c r="CG23" i="3"/>
  <c r="CG22" i="3"/>
  <c r="CG21" i="3"/>
  <c r="CG20" i="3"/>
  <c r="CG19" i="3"/>
  <c r="CG18" i="3"/>
  <c r="CG17" i="3"/>
  <c r="CG16" i="3"/>
  <c r="CG15" i="3"/>
  <c r="CG14" i="3"/>
  <c r="CG12" i="3"/>
  <c r="CG11" i="3"/>
  <c r="CG10" i="3"/>
  <c r="CG13" i="3"/>
  <c r="CG9" i="3"/>
  <c r="CG7" i="3"/>
  <c r="CG6" i="3"/>
  <c r="CG8" i="3"/>
  <c r="CG5" i="3"/>
  <c r="CO44" i="3" l="1"/>
  <c r="CI44" i="3"/>
  <c r="CN46" i="3" l="1"/>
  <c r="CL46" i="3"/>
  <c r="CF47" i="3" s="1"/>
  <c r="CK46" i="3"/>
  <c r="CE47" i="3" s="1"/>
  <c r="CJ46" i="3"/>
  <c r="CD47" i="3" s="1"/>
  <c r="CI46" i="3"/>
  <c r="CC47" i="3" s="1"/>
  <c r="CM41" i="3"/>
  <c r="CM15" i="3"/>
  <c r="CM40" i="3"/>
  <c r="CM14" i="3"/>
  <c r="CM32" i="3"/>
  <c r="CM39" i="3"/>
  <c r="CM22" i="3"/>
  <c r="CM38" i="3"/>
  <c r="CM12" i="3"/>
  <c r="CM37" i="3"/>
  <c r="CM21" i="3"/>
  <c r="CM31" i="3"/>
  <c r="CM20" i="3"/>
  <c r="CM30" i="3"/>
  <c r="CM19" i="3"/>
  <c r="CM29" i="3"/>
  <c r="CM36" i="3"/>
  <c r="CM35" i="3"/>
  <c r="CM34" i="3"/>
  <c r="CM28" i="3"/>
  <c r="CM11" i="3"/>
  <c r="CM10" i="3"/>
  <c r="CM18" i="3"/>
  <c r="CM27" i="3"/>
  <c r="CM13" i="3"/>
  <c r="CM17" i="3"/>
  <c r="CM33" i="3"/>
  <c r="CM9" i="3"/>
  <c r="CM26" i="3"/>
  <c r="CM7" i="3"/>
  <c r="CM25" i="3"/>
  <c r="CM6" i="3"/>
  <c r="CM24" i="3"/>
  <c r="CM8" i="3"/>
  <c r="CM5" i="3"/>
  <c r="CM23" i="3"/>
  <c r="CM16" i="3"/>
  <c r="CU44" i="3" l="1"/>
  <c r="CT46" i="3" l="1"/>
  <c r="CR46" i="3"/>
  <c r="CL47" i="3" s="1"/>
  <c r="CQ46" i="3"/>
  <c r="CK47" i="3" s="1"/>
  <c r="CP46" i="3"/>
  <c r="CJ47" i="3" s="1"/>
  <c r="CO46" i="3"/>
  <c r="CI47" i="3" s="1"/>
  <c r="CS41" i="3"/>
  <c r="CS40" i="3"/>
  <c r="CS39" i="3"/>
  <c r="CS38" i="3"/>
  <c r="CS37" i="3"/>
  <c r="CS36" i="3"/>
  <c r="CS35" i="3"/>
  <c r="CS34" i="3"/>
  <c r="CS33" i="3"/>
  <c r="CS32" i="3"/>
  <c r="CS31" i="3"/>
  <c r="CS30" i="3"/>
  <c r="CS29" i="3"/>
  <c r="CS28" i="3"/>
  <c r="CS27" i="3"/>
  <c r="CS26" i="3"/>
  <c r="CS25" i="3"/>
  <c r="CS24" i="3"/>
  <c r="CS23" i="3"/>
  <c r="CS22" i="3"/>
  <c r="CS21" i="3"/>
  <c r="CS20" i="3"/>
  <c r="CS19" i="3"/>
  <c r="CS18" i="3"/>
  <c r="CS17" i="3"/>
  <c r="CS16" i="3"/>
  <c r="CS15" i="3"/>
  <c r="CS14" i="3"/>
  <c r="CS9" i="3"/>
  <c r="CS12" i="3"/>
  <c r="CS11" i="3"/>
  <c r="CS10" i="3"/>
  <c r="CS13" i="3"/>
  <c r="CS7" i="3"/>
  <c r="CS6" i="3"/>
  <c r="CS8" i="3"/>
  <c r="CS5" i="3"/>
  <c r="EO41" i="3" l="1"/>
  <c r="EO40" i="3"/>
  <c r="EO39" i="3"/>
  <c r="EO38" i="3"/>
  <c r="EO37" i="3"/>
  <c r="EO36" i="3"/>
  <c r="EO35" i="3"/>
  <c r="EO34" i="3"/>
  <c r="EO33" i="3"/>
  <c r="EO32" i="3"/>
  <c r="EO31" i="3"/>
  <c r="EO30" i="3"/>
  <c r="EO29" i="3"/>
  <c r="EO28" i="3"/>
  <c r="EO27" i="3"/>
  <c r="EO26" i="3"/>
  <c r="EO25" i="3"/>
  <c r="EO24" i="3"/>
  <c r="EO23" i="3"/>
  <c r="EO22" i="3"/>
  <c r="EO21" i="3"/>
  <c r="EO20" i="3"/>
  <c r="EO19" i="3"/>
  <c r="EO18" i="3"/>
  <c r="EO17" i="3"/>
  <c r="EO16" i="3"/>
  <c r="EO15" i="3"/>
  <c r="EO14" i="3"/>
  <c r="EO9" i="3"/>
  <c r="EO12" i="3"/>
  <c r="EO11" i="3"/>
  <c r="EO10" i="3"/>
  <c r="EO13" i="3"/>
  <c r="EO7" i="3"/>
  <c r="EO6" i="3"/>
  <c r="EO8" i="3"/>
  <c r="EO5" i="3"/>
  <c r="EI41" i="3"/>
  <c r="EI40" i="3"/>
  <c r="EI39" i="3"/>
  <c r="EI38" i="3"/>
  <c r="EI37" i="3"/>
  <c r="EI36" i="3"/>
  <c r="EI35" i="3"/>
  <c r="EI34" i="3"/>
  <c r="EI33" i="3"/>
  <c r="EI32" i="3"/>
  <c r="EI31" i="3"/>
  <c r="EI30" i="3"/>
  <c r="EI29" i="3"/>
  <c r="EI28" i="3"/>
  <c r="EI27" i="3"/>
  <c r="EI26" i="3"/>
  <c r="EI25" i="3"/>
  <c r="EI24" i="3"/>
  <c r="EI23" i="3"/>
  <c r="EI22" i="3"/>
  <c r="EI21" i="3"/>
  <c r="EI20" i="3"/>
  <c r="EI19" i="3"/>
  <c r="EI18" i="3"/>
  <c r="EI17" i="3"/>
  <c r="EI16" i="3"/>
  <c r="EI15" i="3"/>
  <c r="EI14" i="3"/>
  <c r="EI9" i="3"/>
  <c r="EI12" i="3"/>
  <c r="EI11" i="3"/>
  <c r="EI10" i="3"/>
  <c r="EI13" i="3"/>
  <c r="EI7" i="3"/>
  <c r="EI6" i="3"/>
  <c r="EI8" i="3"/>
  <c r="EI5" i="3"/>
  <c r="EC41" i="3"/>
  <c r="EC40" i="3"/>
  <c r="EC39" i="3"/>
  <c r="EC38" i="3"/>
  <c r="EC37" i="3"/>
  <c r="EC36" i="3"/>
  <c r="EC35" i="3"/>
  <c r="EC34" i="3"/>
  <c r="EC33" i="3"/>
  <c r="EC32" i="3"/>
  <c r="EC31" i="3"/>
  <c r="EC30" i="3"/>
  <c r="EC29" i="3"/>
  <c r="EC28" i="3"/>
  <c r="EC27" i="3"/>
  <c r="EC26" i="3"/>
  <c r="EC25" i="3"/>
  <c r="EC24" i="3"/>
  <c r="EC23" i="3"/>
  <c r="EC22" i="3"/>
  <c r="EC21" i="3"/>
  <c r="EC20" i="3"/>
  <c r="EC19" i="3"/>
  <c r="EC18" i="3"/>
  <c r="EC17" i="3"/>
  <c r="EC16" i="3"/>
  <c r="EC15" i="3"/>
  <c r="EC14" i="3"/>
  <c r="EC9" i="3"/>
  <c r="EC12" i="3"/>
  <c r="EC11" i="3"/>
  <c r="EC10" i="3"/>
  <c r="EC13" i="3"/>
  <c r="EC7" i="3"/>
  <c r="EC6" i="3"/>
  <c r="EC8" i="3"/>
  <c r="EC5" i="3"/>
  <c r="DW41" i="3"/>
  <c r="DW40" i="3"/>
  <c r="DW39" i="3"/>
  <c r="DW38" i="3"/>
  <c r="DW37" i="3"/>
  <c r="DW36" i="3"/>
  <c r="DW35" i="3"/>
  <c r="DW34" i="3"/>
  <c r="DW33" i="3"/>
  <c r="DW32" i="3"/>
  <c r="DW31" i="3"/>
  <c r="DW30" i="3"/>
  <c r="DW29" i="3"/>
  <c r="DW28" i="3"/>
  <c r="DW27" i="3"/>
  <c r="DW26" i="3"/>
  <c r="DW25" i="3"/>
  <c r="DW24" i="3"/>
  <c r="DW23" i="3"/>
  <c r="DW22" i="3"/>
  <c r="DW21" i="3"/>
  <c r="DW20" i="3"/>
  <c r="DW19" i="3"/>
  <c r="DW18" i="3"/>
  <c r="DW17" i="3"/>
  <c r="DW16" i="3"/>
  <c r="DW15" i="3"/>
  <c r="DW14" i="3"/>
  <c r="DW9" i="3"/>
  <c r="DW12" i="3"/>
  <c r="DW11" i="3"/>
  <c r="DW10" i="3"/>
  <c r="DW13" i="3"/>
  <c r="DW7" i="3"/>
  <c r="DW6" i="3"/>
  <c r="DW8" i="3"/>
  <c r="DW5" i="3"/>
  <c r="DQ41" i="3"/>
  <c r="DQ40" i="3"/>
  <c r="DQ39" i="3"/>
  <c r="DQ38" i="3"/>
  <c r="DQ37" i="3"/>
  <c r="DQ36" i="3"/>
  <c r="DQ35" i="3"/>
  <c r="DQ34" i="3"/>
  <c r="DQ33" i="3"/>
  <c r="DQ32" i="3"/>
  <c r="DQ31" i="3"/>
  <c r="DQ30" i="3"/>
  <c r="DQ29" i="3"/>
  <c r="DQ28" i="3"/>
  <c r="DQ27" i="3"/>
  <c r="DQ26" i="3"/>
  <c r="DQ25" i="3"/>
  <c r="DQ24" i="3"/>
  <c r="DQ23" i="3"/>
  <c r="DQ22" i="3"/>
  <c r="DQ21" i="3"/>
  <c r="DQ20" i="3"/>
  <c r="DQ19" i="3"/>
  <c r="DQ18" i="3"/>
  <c r="DQ17" i="3"/>
  <c r="DQ16" i="3"/>
  <c r="DQ15" i="3"/>
  <c r="DQ14" i="3"/>
  <c r="DQ9" i="3"/>
  <c r="DQ12" i="3"/>
  <c r="DQ11" i="3"/>
  <c r="DQ10" i="3"/>
  <c r="DQ13" i="3"/>
  <c r="DQ7" i="3"/>
  <c r="DQ6" i="3"/>
  <c r="DQ8" i="3"/>
  <c r="DQ5" i="3"/>
  <c r="DK41" i="3"/>
  <c r="DK40" i="3"/>
  <c r="DK39" i="3"/>
  <c r="DK38" i="3"/>
  <c r="DK37" i="3"/>
  <c r="DK36" i="3"/>
  <c r="DK35" i="3"/>
  <c r="DK34" i="3"/>
  <c r="DK33" i="3"/>
  <c r="DK32" i="3"/>
  <c r="DK31" i="3"/>
  <c r="DK30" i="3"/>
  <c r="DK29" i="3"/>
  <c r="DK28" i="3"/>
  <c r="DK27" i="3"/>
  <c r="DK26" i="3"/>
  <c r="DK25" i="3"/>
  <c r="DK24" i="3"/>
  <c r="DK23" i="3"/>
  <c r="DK22" i="3"/>
  <c r="DK21" i="3"/>
  <c r="DK20" i="3"/>
  <c r="DK19" i="3"/>
  <c r="DK18" i="3"/>
  <c r="DK17" i="3"/>
  <c r="DK16" i="3"/>
  <c r="DK15" i="3"/>
  <c r="DK14" i="3"/>
  <c r="DK9" i="3"/>
  <c r="DK12" i="3"/>
  <c r="DK11" i="3"/>
  <c r="DK10" i="3"/>
  <c r="DK13" i="3"/>
  <c r="DK7" i="3"/>
  <c r="DK6" i="3"/>
  <c r="DK8" i="3"/>
  <c r="DK5" i="3"/>
  <c r="DE41" i="3"/>
  <c r="DE40" i="3"/>
  <c r="DE39" i="3"/>
  <c r="DE38" i="3"/>
  <c r="DE37" i="3"/>
  <c r="DE36" i="3"/>
  <c r="DE35" i="3"/>
  <c r="DE34" i="3"/>
  <c r="DE33" i="3"/>
  <c r="DE32" i="3"/>
  <c r="DE31" i="3"/>
  <c r="DE30" i="3"/>
  <c r="DE29" i="3"/>
  <c r="DE28" i="3"/>
  <c r="DE27" i="3"/>
  <c r="DE26" i="3"/>
  <c r="DE25" i="3"/>
  <c r="DE24" i="3"/>
  <c r="DE23" i="3"/>
  <c r="DE22" i="3"/>
  <c r="DE21" i="3"/>
  <c r="DE20" i="3"/>
  <c r="DE19" i="3"/>
  <c r="DE18" i="3"/>
  <c r="DE17" i="3"/>
  <c r="DE16" i="3"/>
  <c r="DE15" i="3"/>
  <c r="DE14" i="3"/>
  <c r="DE9" i="3"/>
  <c r="DE12" i="3"/>
  <c r="DE11" i="3"/>
  <c r="DE10" i="3"/>
  <c r="DE13" i="3"/>
  <c r="DE7" i="3"/>
  <c r="DE6" i="3"/>
  <c r="DE8" i="3"/>
  <c r="DE5" i="3"/>
  <c r="CY8" i="3"/>
  <c r="CY6" i="3"/>
  <c r="CY7" i="3"/>
  <c r="CY13" i="3"/>
  <c r="CY10" i="3"/>
  <c r="CY11" i="3"/>
  <c r="CY12" i="3"/>
  <c r="CY9" i="3"/>
  <c r="CY14" i="3"/>
  <c r="CY15" i="3"/>
  <c r="CY16" i="3"/>
  <c r="CY17" i="3"/>
  <c r="CY18" i="3"/>
  <c r="CY19" i="3"/>
  <c r="CY20" i="3"/>
  <c r="CY21" i="3"/>
  <c r="CY22" i="3"/>
  <c r="CY23" i="3"/>
  <c r="CY24" i="3"/>
  <c r="CY25" i="3"/>
  <c r="CY26" i="3"/>
  <c r="CY27" i="3"/>
  <c r="CY28" i="3"/>
  <c r="CY29" i="3"/>
  <c r="CY30" i="3"/>
  <c r="CY31" i="3"/>
  <c r="CY32" i="3"/>
  <c r="CY33" i="3"/>
  <c r="CY34" i="3"/>
  <c r="CY35" i="3"/>
  <c r="CY36" i="3"/>
  <c r="CY37" i="3"/>
  <c r="CY38" i="3"/>
  <c r="CY39" i="3"/>
  <c r="CY40" i="3"/>
  <c r="CY41" i="3"/>
  <c r="CY5" i="3"/>
  <c r="CZ46" i="3" l="1"/>
  <c r="CX46" i="3"/>
  <c r="CR47" i="3" s="1"/>
  <c r="CW46" i="3"/>
  <c r="CQ47" i="3" s="1"/>
  <c r="CV46" i="3"/>
  <c r="CP47" i="3" s="1"/>
  <c r="CU46" i="3"/>
  <c r="CO47" i="3" s="1"/>
  <c r="DB46" i="3" l="1"/>
  <c r="CV47" i="3" s="1"/>
  <c r="DC46" i="3"/>
  <c r="DD46" i="3"/>
  <c r="CX47" i="3" s="1"/>
  <c r="DF46" i="3"/>
  <c r="DG46" i="3"/>
  <c r="DH46" i="3"/>
  <c r="DI46" i="3"/>
  <c r="DJ46" i="3"/>
  <c r="DL46" i="3"/>
  <c r="DM46" i="3"/>
  <c r="DN46" i="3"/>
  <c r="DO46" i="3"/>
  <c r="DP46" i="3"/>
  <c r="DR46" i="3"/>
  <c r="DS46" i="3"/>
  <c r="DT46" i="3"/>
  <c r="DU46" i="3"/>
  <c r="DV46" i="3"/>
  <c r="DX46" i="3"/>
  <c r="DY46" i="3"/>
  <c r="DZ46" i="3"/>
  <c r="EA46" i="3"/>
  <c r="EB46" i="3"/>
  <c r="ED46" i="3"/>
  <c r="EE46" i="3"/>
  <c r="EF46" i="3"/>
  <c r="EG46" i="3"/>
  <c r="EH46" i="3"/>
  <c r="EJ46" i="3"/>
  <c r="EK46" i="3"/>
  <c r="EL46" i="3"/>
  <c r="EM46" i="3"/>
  <c r="EN46" i="3"/>
  <c r="DA46" i="3"/>
  <c r="CU47" i="3" s="1"/>
  <c r="DI47" i="3" l="1"/>
  <c r="DH47" i="3"/>
  <c r="DC47" i="3"/>
  <c r="DG47" i="3"/>
  <c r="DJ47" i="3"/>
  <c r="DA47" i="3"/>
  <c r="DD47" i="3"/>
  <c r="CW47" i="3"/>
  <c r="DB47" i="3"/>
  <c r="DA44" i="3"/>
  <c r="DG44" i="3" l="1"/>
  <c r="DM44" i="3" l="1"/>
  <c r="DS44" i="3" l="1"/>
  <c r="DY44" i="3" l="1"/>
  <c r="EK44" i="3" l="1"/>
  <c r="EE44" i="3"/>
</calcChain>
</file>

<file path=xl/sharedStrings.xml><?xml version="1.0" encoding="utf-8"?>
<sst xmlns="http://schemas.openxmlformats.org/spreadsheetml/2006/main" count="430" uniqueCount="135">
  <si>
    <t>Day</t>
  </si>
  <si>
    <t>Night</t>
  </si>
  <si>
    <t>Ward name</t>
  </si>
  <si>
    <t>Average fill rate - registered nurses/midwives  (%)</t>
  </si>
  <si>
    <t>Average fill rate - care staff (%)</t>
  </si>
  <si>
    <t>111 Tonbridge Road</t>
  </si>
  <si>
    <t>Allington Centre</t>
  </si>
  <si>
    <t>Amberwood</t>
  </si>
  <si>
    <t>Bedgebury Ward</t>
  </si>
  <si>
    <t>Bluebell</t>
  </si>
  <si>
    <t>Bridge House</t>
  </si>
  <si>
    <t>Brookfield Centre</t>
  </si>
  <si>
    <t>Cranmer</t>
  </si>
  <si>
    <t>Davidson</t>
  </si>
  <si>
    <t>Emmetts</t>
  </si>
  <si>
    <t>Ethelbert Road</t>
  </si>
  <si>
    <t>Fern</t>
  </si>
  <si>
    <t>Foxglove</t>
  </si>
  <si>
    <t>Groombridge</t>
  </si>
  <si>
    <t>Heartsdelight</t>
  </si>
  <si>
    <t>Jasmine</t>
  </si>
  <si>
    <t>Littlestone Lodge</t>
  </si>
  <si>
    <t>Marle</t>
  </si>
  <si>
    <t>Newhaven Lodge</t>
  </si>
  <si>
    <t>Penshurst</t>
  </si>
  <si>
    <t>Rivendell</t>
  </si>
  <si>
    <t>Riverhill</t>
  </si>
  <si>
    <t>Rosewood Lodge</t>
  </si>
  <si>
    <t>Ruby Ward</t>
  </si>
  <si>
    <t>Sevenscore</t>
  </si>
  <si>
    <t>The Grove</t>
  </si>
  <si>
    <t>The Orchards</t>
  </si>
  <si>
    <t>Walmer</t>
  </si>
  <si>
    <t>Willow Suite</t>
  </si>
  <si>
    <t>Woodchurch</t>
  </si>
  <si>
    <t>Woodlands Ward</t>
  </si>
  <si>
    <t>Woodstock</t>
  </si>
  <si>
    <t>10 wards over</t>
  </si>
  <si>
    <t>22 wards under</t>
  </si>
  <si>
    <t>19 wards over</t>
  </si>
  <si>
    <t>31 wards under</t>
  </si>
  <si>
    <t>16 wards under</t>
  </si>
  <si>
    <t>25 wards over</t>
  </si>
  <si>
    <t>Service Line</t>
  </si>
  <si>
    <t>12 wards under</t>
  </si>
  <si>
    <t>29 wards over</t>
  </si>
  <si>
    <t>Acute</t>
  </si>
  <si>
    <t>13 wards under</t>
  </si>
  <si>
    <t>27 wards over</t>
  </si>
  <si>
    <t>Worse (Gone into the Under 80% Fill Rate)</t>
  </si>
  <si>
    <t>Samphire</t>
  </si>
  <si>
    <t>Forensic &amp; Specialist</t>
  </si>
  <si>
    <t>Community Recovery</t>
  </si>
  <si>
    <t>Older Adult</t>
  </si>
  <si>
    <t>26 wards over</t>
  </si>
  <si>
    <t>5 wards under</t>
  </si>
  <si>
    <t>34 wards over</t>
  </si>
  <si>
    <t>Average Ward Overall Fill Rate %</t>
  </si>
  <si>
    <t>Improved (Better than last month but still under 80% Fill Rate)</t>
  </si>
  <si>
    <t>Wards Under 80% Key</t>
  </si>
  <si>
    <t>Ward Name Key</t>
  </si>
  <si>
    <t>New this month</t>
  </si>
  <si>
    <t>Appeared Last month</t>
  </si>
  <si>
    <t>Improvement / Worsened</t>
  </si>
  <si>
    <t>Improving</t>
  </si>
  <si>
    <t>Worsening</t>
  </si>
  <si>
    <t>Has appeared in 2 or more times</t>
  </si>
  <si>
    <t>9 wards under</t>
  </si>
  <si>
    <t>OPMH</t>
  </si>
  <si>
    <t>11 wards under</t>
  </si>
  <si>
    <t>28 wards over</t>
  </si>
  <si>
    <t>Cherrywood</t>
  </si>
  <si>
    <t>30 wards over</t>
  </si>
  <si>
    <t>8 wards under</t>
  </si>
  <si>
    <t>31 wards over</t>
  </si>
  <si>
    <t>Chartwell</t>
  </si>
  <si>
    <t>Boughton</t>
  </si>
  <si>
    <t>Upnor</t>
  </si>
  <si>
    <t>6 wards under</t>
  </si>
  <si>
    <t>33 wards over</t>
  </si>
  <si>
    <t>Comment</t>
  </si>
  <si>
    <t>*Safe Staffing Levels Please note that although the wards below were flagging RED for unfilled RN cover all wards off set this with increased HCA cover arrangements as part of the escalation policy to ensure that there was enough staff on the shifts and that Patient Care has not been compromised.</t>
  </si>
  <si>
    <t xml:space="preserve">CRSL </t>
  </si>
  <si>
    <t>Fsl</t>
  </si>
  <si>
    <t>rn day</t>
  </si>
  <si>
    <t>hca day</t>
  </si>
  <si>
    <t>rn night</t>
  </si>
  <si>
    <t>hca night</t>
  </si>
  <si>
    <t>14 wards under</t>
  </si>
  <si>
    <t>10 wards under</t>
  </si>
  <si>
    <t>21 wards under</t>
  </si>
  <si>
    <t>18 wards over</t>
  </si>
  <si>
    <t>18 wards under</t>
  </si>
  <si>
    <t>21 wards over</t>
  </si>
  <si>
    <t>15 wards under</t>
  </si>
  <si>
    <t>24 wards over</t>
  </si>
  <si>
    <t xml:space="preserve">Bridge House </t>
  </si>
  <si>
    <t xml:space="preserve">Littlestone </t>
  </si>
  <si>
    <t>Over 80%</t>
  </si>
  <si>
    <t>23 wards over</t>
  </si>
  <si>
    <t>48% RN NIGHT</t>
  </si>
  <si>
    <t>78.2% RN DAY</t>
  </si>
  <si>
    <t xml:space="preserve">Ruby </t>
  </si>
  <si>
    <t>65.1% RN DAY</t>
  </si>
  <si>
    <t>Bridge house was showing a decreased staffing percentage for days, however Bridge house inpatient bed numbers continuously fluctuate. Therefore they will adjust staffing day by day depending on the amount of inpatients they have. No issues/concerns have been raised in regard to staffing numbers</t>
  </si>
  <si>
    <t xml:space="preserve">Riverhill The gap on the qualified night is due to not always being able to find the ‘floating’ member of qualified staff assigned to Riverhill ward to cover the low secure service at night. However the ward has always had their requirement of 1 qualified nurse, and again is within a building with another ward where another qualified nurse is present, and they are able to use each other for support as needed. Therefore the ward has been safely managed and there have been no incidents or complaints in relation to staffing levels. </t>
  </si>
  <si>
    <t>Willow</t>
  </si>
  <si>
    <t>79.2% RN DAY</t>
  </si>
  <si>
    <t>MAR 16 %</t>
  </si>
  <si>
    <t>60.7% RN DAY</t>
  </si>
  <si>
    <t>72.8% HCA DAY</t>
  </si>
  <si>
    <t xml:space="preserve">62.3% RN DAY / 77.7% HCA DAY </t>
  </si>
  <si>
    <t>Varible number of patients</t>
  </si>
  <si>
    <t>69.9% RN DAY / 69.3% RN NIGHT</t>
  </si>
  <si>
    <t>59.9% RN DAY</t>
  </si>
  <si>
    <t>The three service, Davidson, Ethelbert Road and the Grove have staffing issues due to long term sickness,  maternity leave and difficulty in recruitment. The recruitment issue is known about  as this service’s future is uncertain</t>
  </si>
  <si>
    <t xml:space="preserve">In most cases there are adequate numbers of staff on the ward though the skill mix is poor, for example one qualified on at night. The numbers are supported through the ward managers completing clinical duties and use of the clinical lead within the wards
</t>
  </si>
  <si>
    <t>Mar 16 %</t>
  </si>
  <si>
    <t>75.2% RN DAY</t>
  </si>
  <si>
    <t>60.3% RN DAY</t>
  </si>
  <si>
    <t>57.8% HCA DAY</t>
  </si>
  <si>
    <t>72.0% HCA DAY</t>
  </si>
  <si>
    <t>56.5% HCA DAY</t>
  </si>
  <si>
    <t>Bedgebury</t>
  </si>
  <si>
    <t xml:space="preserve">64.3% RN DAY / 72.2% HCA DAY </t>
  </si>
  <si>
    <t>79.5% RN DAY</t>
  </si>
  <si>
    <t xml:space="preserve"> 79.2% RN NIGHT </t>
  </si>
  <si>
    <t xml:space="preserve"> 79.2% RN NIGHT</t>
  </si>
  <si>
    <t xml:space="preserve"> 69.1% RN NIGHT</t>
  </si>
  <si>
    <t>46.5% RN NIGHT</t>
  </si>
  <si>
    <t>62.5% RN DAY</t>
  </si>
  <si>
    <t>44.7% RN DAY</t>
  </si>
  <si>
    <t>Service Line Narrative - Safe Staffing Levels – April 2016
13 out fo 37 wards are  showing red for some Unqualified and Qualified fill rates either during the DAY or at NIGHT. A few of them have been flagged for more than 2 months. 
Although this does appear to be a lot of wards all of them have compenstated with HCA or Managerial cover arrangements. Improvememts are being made with the introduction of Therapeutic Staffing, which will elivate the pressure on nursing at core times due to increased group therapy activities on the wards. Overall all wards achieved overall coverage even if it wasnt at the agreed planned Qualified / Unqualfied ratio as mentioned below in bullet point 3.
KMPT continues to monitoring its safe staffing levels as part of the national Safe Staffing Agenda. 
There is still some areas which are having some challenges in filling mainly in registered nursing roles, there are a number of reasons for this:- 
1. There is a National Shortage of Qualified Nurses and number of posts currently vacant and actively being recruited too across the Trust.
2. Ward Managers are stepping when required to cover clinical shifts when there are staff shortages and HCA cover is inappropriate due to patient acuity levels.
3. NHS Professionals continue to work hard to fill RN posts and on occassions ward managers / Nurse in Charge as part of the escalation process draft in HCA to ensure that there are enough staff on the ward if appropriate, especially due to the Trust restricting use to Agency cover.</t>
  </si>
  <si>
    <t xml:space="preserve">Some Forensic Wards are showing a decreased percentage of qualified nurses on days and night. However they have always had a minimum of at least 1 qualified nurse, and as per the staffing escalation policy the clinical nurse manager sometimes works clinically to assist the ward. Trevor Gibbins Unit is sited on a location with 5 wards therefore inter-ward support between them all is very good, and no issues/concerns have been raised in regard to staffing requirements. </t>
  </si>
  <si>
    <t>Where there has been an RN shortfall during the day the WM, DWM or therapeutic staff work clinically and on occasions  the Ward Manager or DWM has solely worked clinically covering an extra shift and had a day off later in the week.</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</si>
</sst>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5" x14ac:knownFonts="1">
    <font>
      <sz val="11"/>
      <color theme="1"/>
      <name val="Calibri"/>
      <family val="2"/>
      <scheme val="minor"/>
    </font>
    <font>
      <sz val="11"/>
      <color theme="1"/>
      <name val="Calibri"/>
      <family val="2"/>
      <scheme val="minor"/>
    </font>
    <font>
      <sz val="10"/>
      <name val="Arial"/>
      <family val="2"/>
    </font>
    <font>
      <sz val="10"/>
      <name val="MS Sans Serif"/>
      <family val="2"/>
    </font>
    <font>
      <sz val="10"/>
      <color theme="1"/>
      <name val="Arial"/>
      <family val="2"/>
    </font>
    <font>
      <b/>
      <sz val="10"/>
      <color theme="1"/>
      <name val="Arial"/>
      <family val="2"/>
    </font>
    <font>
      <sz val="8"/>
      <color theme="1"/>
      <name val="Calibri"/>
      <family val="2"/>
      <scheme val="minor"/>
    </font>
    <font>
      <sz val="9"/>
      <color theme="1"/>
      <name val="Arial"/>
      <family val="2"/>
    </font>
    <font>
      <b/>
      <sz val="9"/>
      <color theme="1"/>
      <name val="Arial"/>
      <family val="2"/>
    </font>
    <font>
      <b/>
      <sz val="9"/>
      <name val="Arial"/>
      <family val="2"/>
    </font>
    <font>
      <b/>
      <sz val="9"/>
      <color indexed="30"/>
      <name val="Arial"/>
      <family val="2"/>
    </font>
    <font>
      <b/>
      <sz val="9"/>
      <color theme="1"/>
      <name val="Calibri"/>
      <family val="2"/>
      <scheme val="minor"/>
    </font>
    <font>
      <sz val="9"/>
      <color theme="1"/>
      <name val="Calibri"/>
      <family val="2"/>
      <scheme val="minor"/>
    </font>
    <font>
      <b/>
      <sz val="9"/>
      <color indexed="8"/>
      <name val="Arial"/>
      <family val="2"/>
    </font>
    <font>
      <sz val="9"/>
      <name val="Arial"/>
      <family val="2"/>
    </font>
    <font>
      <sz val="9"/>
      <color indexed="8"/>
      <name val="Arial"/>
      <family val="2"/>
    </font>
    <font>
      <sz val="10"/>
      <color theme="1"/>
      <name val="Calibri"/>
      <family val="2"/>
      <scheme val="minor"/>
    </font>
    <font>
      <b/>
      <u/>
      <sz val="10"/>
      <color theme="1"/>
      <name val="Calibri"/>
      <family val="2"/>
      <scheme val="minor"/>
    </font>
    <font>
      <sz val="8"/>
      <name val="Calibri"/>
      <family val="2"/>
      <scheme val="minor"/>
    </font>
    <font>
      <sz val="10.5"/>
      <color theme="1"/>
      <name val="Calibri"/>
      <family val="2"/>
      <scheme val="minor"/>
    </font>
    <font>
      <sz val="10"/>
      <name val="Calibri"/>
      <family val="2"/>
      <scheme val="minor"/>
    </font>
    <font>
      <b/>
      <sz val="10"/>
      <color theme="1"/>
      <name val="Calibri"/>
      <family val="2"/>
      <scheme val="minor"/>
    </font>
    <font>
      <b/>
      <sz val="10"/>
      <color theme="0"/>
      <name val="Calibri"/>
      <family val="2"/>
      <scheme val="minor"/>
    </font>
    <font>
      <b/>
      <sz val="16"/>
      <color theme="1"/>
      <name val="Calibri"/>
      <family val="2"/>
      <scheme val="minor"/>
    </font>
    <font>
      <b/>
      <sz val="10"/>
      <name val="Calibri"/>
      <family val="2"/>
      <scheme val="minor"/>
    </font>
  </fonts>
  <fills count="13">
    <fill>
      <patternFill patternType="none"/>
    </fill>
    <fill>
      <patternFill patternType="gray125"/>
    </fill>
    <fill>
      <patternFill patternType="solid">
        <fgColor indexed="27"/>
        <bgColor indexed="64"/>
      </patternFill>
    </fill>
    <fill>
      <patternFill patternType="solid">
        <fgColor indexed="41"/>
        <bgColor indexed="64"/>
      </patternFill>
    </fill>
    <fill>
      <patternFill patternType="solid">
        <fgColor indexed="42"/>
        <bgColor indexed="64"/>
      </patternFill>
    </fill>
    <fill>
      <patternFill patternType="solid">
        <fgColor theme="1"/>
        <bgColor indexed="64"/>
      </patternFill>
    </fill>
    <fill>
      <patternFill patternType="solid">
        <fgColor theme="0"/>
        <bgColor indexed="64"/>
      </patternFill>
    </fill>
    <fill>
      <patternFill patternType="solid">
        <fgColor rgb="FF92D050"/>
        <bgColor indexed="64"/>
      </patternFill>
    </fill>
    <fill>
      <patternFill patternType="solid">
        <fgColor rgb="FF99FF99"/>
        <bgColor indexed="64"/>
      </patternFill>
    </fill>
    <fill>
      <patternFill patternType="solid">
        <fgColor rgb="FFFFFF00"/>
        <bgColor indexed="64"/>
      </patternFill>
    </fill>
    <fill>
      <patternFill patternType="solid">
        <fgColor rgb="FF7030A0"/>
        <bgColor indexed="64"/>
      </patternFill>
    </fill>
    <fill>
      <patternFill patternType="solid">
        <fgColor rgb="FF00B0F0"/>
        <bgColor indexed="64"/>
      </patternFill>
    </fill>
    <fill>
      <patternFill patternType="solid">
        <fgColor rgb="FFFF0000"/>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thin">
        <color indexed="64"/>
      </right>
      <top/>
      <bottom/>
      <diagonal/>
    </border>
  </borders>
  <cellStyleXfs count="4">
    <xf numFmtId="0" fontId="0" fillId="0" borderId="0"/>
    <xf numFmtId="9" fontId="1" fillId="0" borderId="0" applyFont="0" applyFill="0" applyBorder="0" applyAlignment="0" applyProtection="0"/>
    <xf numFmtId="0" fontId="3" fillId="0" borderId="0"/>
    <xf numFmtId="0" fontId="2" fillId="0" borderId="0"/>
  </cellStyleXfs>
  <cellXfs count="161">
    <xf numFmtId="0" fontId="0" fillId="0" borderId="0" xfId="0"/>
    <xf numFmtId="0" fontId="4" fillId="0" borderId="0" xfId="0" applyFont="1" applyAlignment="1">
      <alignment horizontal="center" vertical="center"/>
    </xf>
    <xf numFmtId="0" fontId="7" fillId="5" borderId="1" xfId="0" applyFont="1" applyFill="1" applyBorder="1" applyAlignment="1">
      <alignment horizontal="center" vertical="center"/>
    </xf>
    <xf numFmtId="16" fontId="9" fillId="5" borderId="1" xfId="0" applyNumberFormat="1" applyFont="1" applyFill="1" applyBorder="1" applyAlignment="1" applyProtection="1">
      <alignment horizontal="left" vertical="center" wrapText="1"/>
    </xf>
    <xf numFmtId="16" fontId="10" fillId="5" borderId="1" xfId="0" applyNumberFormat="1" applyFont="1" applyFill="1" applyBorder="1" applyAlignment="1" applyProtection="1">
      <alignment horizontal="center" vertical="center" wrapText="1"/>
    </xf>
    <xf numFmtId="0" fontId="13" fillId="9" borderId="1" xfId="2" applyNumberFormat="1" applyFont="1" applyFill="1" applyBorder="1" applyAlignment="1" applyProtection="1">
      <alignment horizontal="left" vertical="center" wrapText="1"/>
      <protection locked="0"/>
    </xf>
    <xf numFmtId="164" fontId="14" fillId="4" borderId="1" xfId="1" applyNumberFormat="1" applyFont="1" applyFill="1" applyBorder="1" applyAlignment="1" applyProtection="1">
      <alignment horizontal="center" vertical="center"/>
      <protection hidden="1"/>
    </xf>
    <xf numFmtId="164" fontId="15" fillId="4" borderId="1" xfId="0" applyNumberFormat="1" applyFont="1" applyFill="1" applyBorder="1" applyAlignment="1" applyProtection="1">
      <alignment horizontal="center" vertical="center"/>
      <protection hidden="1"/>
    </xf>
    <xf numFmtId="164" fontId="13" fillId="4" borderId="1" xfId="0" applyNumberFormat="1" applyFont="1" applyFill="1" applyBorder="1" applyAlignment="1" applyProtection="1">
      <alignment horizontal="center" vertical="center"/>
      <protection hidden="1"/>
    </xf>
    <xf numFmtId="0" fontId="15" fillId="5" borderId="1" xfId="2" applyNumberFormat="1" applyFont="1" applyFill="1" applyBorder="1" applyAlignment="1" applyProtection="1">
      <alignment horizontal="left" vertical="center" wrapText="1"/>
      <protection locked="0"/>
    </xf>
    <xf numFmtId="164" fontId="15" fillId="5" borderId="1" xfId="0" applyNumberFormat="1" applyFont="1" applyFill="1" applyBorder="1" applyAlignment="1" applyProtection="1">
      <alignment horizontal="center" vertical="center"/>
      <protection hidden="1"/>
    </xf>
    <xf numFmtId="164" fontId="7" fillId="5" borderId="1" xfId="0" applyNumberFormat="1" applyFont="1" applyFill="1" applyBorder="1" applyAlignment="1">
      <alignment horizontal="center" vertical="center"/>
    </xf>
    <xf numFmtId="164" fontId="14" fillId="6" borderId="1" xfId="1" applyNumberFormat="1" applyFont="1" applyFill="1" applyBorder="1" applyAlignment="1" applyProtection="1">
      <alignment horizontal="center" vertical="center"/>
      <protection hidden="1"/>
    </xf>
    <xf numFmtId="164" fontId="15" fillId="6" borderId="1" xfId="0" applyNumberFormat="1" applyFont="1" applyFill="1" applyBorder="1" applyAlignment="1" applyProtection="1">
      <alignment horizontal="center" vertical="center"/>
      <protection hidden="1"/>
    </xf>
    <xf numFmtId="0" fontId="13" fillId="5" borderId="1" xfId="2" applyNumberFormat="1" applyFont="1" applyFill="1" applyBorder="1" applyAlignment="1" applyProtection="1">
      <alignment horizontal="left" vertical="center" wrapText="1"/>
      <protection locked="0"/>
    </xf>
    <xf numFmtId="0" fontId="15" fillId="0" borderId="1" xfId="2" applyNumberFormat="1" applyFont="1" applyFill="1" applyBorder="1" applyAlignment="1" applyProtection="1">
      <alignment horizontal="left" vertical="center" wrapText="1"/>
      <protection locked="0"/>
    </xf>
    <xf numFmtId="0" fontId="7" fillId="6" borderId="0" xfId="0" applyFont="1" applyFill="1" applyAlignment="1">
      <alignment horizontal="left" vertical="center"/>
    </xf>
    <xf numFmtId="164" fontId="15" fillId="4" borderId="0" xfId="0" applyNumberFormat="1" applyFont="1" applyFill="1" applyBorder="1" applyAlignment="1" applyProtection="1">
      <alignment horizontal="center" vertical="center"/>
      <protection hidden="1"/>
    </xf>
    <xf numFmtId="164" fontId="14" fillId="4" borderId="0" xfId="1" applyNumberFormat="1" applyFont="1" applyFill="1" applyBorder="1" applyAlignment="1" applyProtection="1">
      <alignment horizontal="center" vertical="center"/>
      <protection hidden="1"/>
    </xf>
    <xf numFmtId="0" fontId="7" fillId="5" borderId="0" xfId="0" applyFont="1" applyFill="1" applyAlignment="1">
      <alignment horizontal="left" vertical="center"/>
    </xf>
    <xf numFmtId="164" fontId="15" fillId="5" borderId="0" xfId="0" applyNumberFormat="1" applyFont="1" applyFill="1" applyBorder="1" applyAlignment="1" applyProtection="1">
      <alignment horizontal="center" vertical="center"/>
      <protection hidden="1"/>
    </xf>
    <xf numFmtId="0" fontId="7" fillId="0" borderId="0" xfId="0" applyFont="1" applyAlignment="1">
      <alignment horizontal="center" vertical="center"/>
    </xf>
    <xf numFmtId="0" fontId="7" fillId="5" borderId="0" xfId="0" applyFont="1" applyFill="1" applyAlignment="1">
      <alignment horizontal="center" vertical="center"/>
    </xf>
    <xf numFmtId="0" fontId="7" fillId="6" borderId="0" xfId="0" applyFont="1" applyFill="1" applyAlignment="1">
      <alignment horizontal="center" vertical="center"/>
    </xf>
    <xf numFmtId="0" fontId="7" fillId="0" borderId="0" xfId="0" applyFont="1" applyAlignment="1">
      <alignment horizontal="left" vertical="center"/>
    </xf>
    <xf numFmtId="164" fontId="7" fillId="0" borderId="0" xfId="0" applyNumberFormat="1" applyFont="1" applyAlignment="1">
      <alignment horizontal="left" vertical="center"/>
    </xf>
    <xf numFmtId="0" fontId="12" fillId="2" borderId="0" xfId="0" applyFont="1" applyFill="1" applyProtection="1"/>
    <xf numFmtId="0" fontId="14" fillId="4" borderId="0" xfId="0" applyFont="1" applyFill="1" applyBorder="1" applyAlignment="1" applyProtection="1">
      <alignment horizontal="center" vertical="center"/>
      <protection hidden="1"/>
    </xf>
    <xf numFmtId="164" fontId="15" fillId="4" borderId="0" xfId="0" applyNumberFormat="1" applyFont="1" applyFill="1" applyBorder="1" applyAlignment="1" applyProtection="1">
      <alignment horizontal="center"/>
      <protection hidden="1"/>
    </xf>
    <xf numFmtId="164" fontId="15" fillId="5" borderId="0" xfId="0" applyNumberFormat="1" applyFont="1" applyFill="1" applyBorder="1" applyAlignment="1" applyProtection="1">
      <alignment horizontal="center"/>
      <protection hidden="1"/>
    </xf>
    <xf numFmtId="0" fontId="15" fillId="2" borderId="0" xfId="0" applyFont="1" applyFill="1" applyBorder="1" applyProtection="1">
      <protection hidden="1"/>
    </xf>
    <xf numFmtId="0" fontId="15" fillId="5" borderId="0" xfId="0" applyFont="1" applyFill="1" applyProtection="1">
      <protection hidden="1"/>
    </xf>
    <xf numFmtId="0" fontId="15" fillId="2" borderId="0" xfId="0" applyFont="1" applyFill="1" applyProtection="1">
      <protection hidden="1"/>
    </xf>
    <xf numFmtId="0" fontId="15" fillId="4" borderId="0" xfId="0" applyFont="1" applyFill="1" applyProtection="1">
      <protection hidden="1"/>
    </xf>
    <xf numFmtId="0" fontId="12" fillId="5" borderId="0" xfId="0" applyFont="1" applyFill="1" applyProtection="1"/>
    <xf numFmtId="164" fontId="14" fillId="4" borderId="2" xfId="1" applyNumberFormat="1" applyFont="1" applyFill="1" applyBorder="1" applyAlignment="1" applyProtection="1">
      <alignment horizontal="center" vertical="center"/>
      <protection hidden="1"/>
    </xf>
    <xf numFmtId="164" fontId="15" fillId="4" borderId="2" xfId="0" applyNumberFormat="1" applyFont="1" applyFill="1" applyBorder="1" applyAlignment="1" applyProtection="1">
      <alignment horizontal="center" vertical="center"/>
      <protection hidden="1"/>
    </xf>
    <xf numFmtId="164" fontId="13" fillId="4" borderId="2" xfId="0" applyNumberFormat="1" applyFont="1" applyFill="1" applyBorder="1" applyAlignment="1" applyProtection="1">
      <alignment horizontal="center" vertical="center"/>
      <protection hidden="1"/>
    </xf>
    <xf numFmtId="0" fontId="15" fillId="5" borderId="2" xfId="2" applyNumberFormat="1" applyFont="1" applyFill="1" applyBorder="1" applyAlignment="1" applyProtection="1">
      <alignment horizontal="left" vertical="center" wrapText="1"/>
      <protection locked="0"/>
    </xf>
    <xf numFmtId="164" fontId="15" fillId="5" borderId="2" xfId="0" applyNumberFormat="1" applyFont="1" applyFill="1" applyBorder="1" applyAlignment="1" applyProtection="1">
      <alignment horizontal="center" vertical="center"/>
      <protection hidden="1"/>
    </xf>
    <xf numFmtId="164" fontId="7" fillId="5" borderId="2" xfId="0" applyNumberFormat="1" applyFont="1" applyFill="1" applyBorder="1" applyAlignment="1">
      <alignment horizontal="center" vertical="center"/>
    </xf>
    <xf numFmtId="164" fontId="14" fillId="6" borderId="2" xfId="1" applyNumberFormat="1" applyFont="1" applyFill="1" applyBorder="1" applyAlignment="1" applyProtection="1">
      <alignment horizontal="center" vertical="center"/>
      <protection hidden="1"/>
    </xf>
    <xf numFmtId="164" fontId="15" fillId="6" borderId="2" xfId="0" applyNumberFormat="1" applyFont="1" applyFill="1" applyBorder="1" applyAlignment="1" applyProtection="1">
      <alignment horizontal="center" vertical="center"/>
      <protection hidden="1"/>
    </xf>
    <xf numFmtId="0" fontId="8" fillId="0" borderId="1" xfId="0" applyFont="1" applyFill="1" applyBorder="1" applyAlignment="1">
      <alignment horizontal="left" vertical="center"/>
    </xf>
    <xf numFmtId="0" fontId="8" fillId="5" borderId="1" xfId="0" applyFont="1" applyFill="1" applyBorder="1" applyAlignment="1">
      <alignment horizontal="left" vertical="center"/>
    </xf>
    <xf numFmtId="0" fontId="11" fillId="5" borderId="1" xfId="0" applyFont="1" applyFill="1" applyBorder="1" applyAlignment="1">
      <alignment horizontal="center" vertical="center" wrapText="1"/>
    </xf>
    <xf numFmtId="0" fontId="8" fillId="5" borderId="1" xfId="0" applyFont="1" applyFill="1" applyBorder="1" applyAlignment="1">
      <alignment horizontal="center" vertical="center"/>
    </xf>
    <xf numFmtId="17" fontId="8" fillId="5" borderId="1" xfId="0" applyNumberFormat="1" applyFont="1" applyFill="1" applyBorder="1" applyAlignment="1">
      <alignment horizontal="center" vertical="center"/>
    </xf>
    <xf numFmtId="0" fontId="5" fillId="0" borderId="1" xfId="0" applyFont="1" applyBorder="1" applyAlignment="1">
      <alignment horizontal="center" vertical="center"/>
    </xf>
    <xf numFmtId="0" fontId="9" fillId="0" borderId="1" xfId="0" applyFont="1" applyFill="1" applyBorder="1" applyAlignment="1" applyProtection="1">
      <alignment horizontal="left" vertical="center" wrapText="1"/>
    </xf>
    <xf numFmtId="0" fontId="9" fillId="5" borderId="1" xfId="0" applyFont="1" applyFill="1" applyBorder="1" applyAlignment="1" applyProtection="1">
      <alignment horizontal="left" vertical="center" wrapText="1"/>
    </xf>
    <xf numFmtId="0" fontId="12" fillId="5" borderId="1" xfId="0" applyFont="1" applyFill="1" applyBorder="1" applyAlignment="1">
      <alignment horizontal="center" vertical="center" wrapText="1"/>
    </xf>
    <xf numFmtId="0" fontId="7" fillId="5" borderId="1" xfId="0" applyFont="1" applyFill="1" applyBorder="1" applyAlignment="1">
      <alignment horizontal="center" vertical="center" wrapText="1"/>
    </xf>
    <xf numFmtId="0" fontId="4" fillId="0" borderId="1" xfId="0" applyFont="1" applyBorder="1" applyAlignment="1">
      <alignment horizontal="center" vertical="center"/>
    </xf>
    <xf numFmtId="0" fontId="15" fillId="0" borderId="2" xfId="2" applyNumberFormat="1" applyFont="1" applyFill="1" applyBorder="1" applyAlignment="1" applyProtection="1">
      <alignment horizontal="left" vertical="center" wrapText="1"/>
      <protection locked="0"/>
    </xf>
    <xf numFmtId="0" fontId="7" fillId="0" borderId="1" xfId="0" applyFont="1" applyFill="1" applyBorder="1" applyAlignment="1" applyProtection="1">
      <alignment horizontal="left" vertical="top"/>
    </xf>
    <xf numFmtId="0" fontId="7" fillId="0" borderId="2" xfId="0" applyFont="1" applyFill="1" applyBorder="1" applyAlignment="1" applyProtection="1">
      <alignment horizontal="left" vertical="top"/>
    </xf>
    <xf numFmtId="0" fontId="8" fillId="9" borderId="1" xfId="0" applyFont="1" applyFill="1" applyBorder="1" applyAlignment="1" applyProtection="1">
      <alignment horizontal="left" vertical="top"/>
    </xf>
    <xf numFmtId="0" fontId="7" fillId="6" borderId="0" xfId="0" applyFont="1" applyFill="1" applyAlignment="1">
      <alignment horizontal="left" vertical="top"/>
    </xf>
    <xf numFmtId="0" fontId="7" fillId="0" borderId="0" xfId="0" applyFont="1" applyAlignment="1">
      <alignment horizontal="left" vertical="top"/>
    </xf>
    <xf numFmtId="0" fontId="12" fillId="2" borderId="0" xfId="0" applyFont="1" applyFill="1" applyAlignment="1" applyProtection="1">
      <alignment horizontal="left" vertical="top"/>
    </xf>
    <xf numFmtId="0" fontId="6" fillId="0" borderId="0" xfId="0" applyFont="1" applyAlignment="1">
      <alignment horizontal="center" vertical="center"/>
    </xf>
    <xf numFmtId="0" fontId="6" fillId="0" borderId="0" xfId="0" applyFont="1"/>
    <xf numFmtId="0" fontId="6" fillId="6" borderId="0" xfId="0" applyFont="1" applyFill="1"/>
    <xf numFmtId="0" fontId="6" fillId="6" borderId="0" xfId="0" applyFont="1" applyFill="1" applyAlignment="1">
      <alignment wrapText="1"/>
    </xf>
    <xf numFmtId="0" fontId="6" fillId="0" borderId="0" xfId="0" applyFont="1" applyAlignment="1">
      <alignment wrapText="1"/>
    </xf>
    <xf numFmtId="0" fontId="6" fillId="6" borderId="0" xfId="0" applyFont="1" applyFill="1" applyAlignment="1">
      <alignment horizontal="center" vertical="center"/>
    </xf>
    <xf numFmtId="0" fontId="6" fillId="6" borderId="0" xfId="0" applyFont="1" applyFill="1" applyBorder="1" applyAlignment="1">
      <alignment horizontal="center" vertical="center"/>
    </xf>
    <xf numFmtId="164" fontId="15" fillId="0" borderId="0" xfId="0" applyNumberFormat="1" applyFont="1" applyFill="1" applyBorder="1" applyAlignment="1" applyProtection="1">
      <alignment horizontal="center" vertical="center"/>
      <protection hidden="1"/>
    </xf>
    <xf numFmtId="164" fontId="14" fillId="0" borderId="0" xfId="1" applyNumberFormat="1" applyFont="1" applyFill="1" applyBorder="1" applyAlignment="1" applyProtection="1">
      <alignment horizontal="center" vertical="center"/>
      <protection hidden="1"/>
    </xf>
    <xf numFmtId="164" fontId="14" fillId="4" borderId="17" xfId="1" applyNumberFormat="1" applyFont="1" applyFill="1" applyBorder="1" applyAlignment="1" applyProtection="1">
      <alignment horizontal="center" vertical="center"/>
      <protection hidden="1"/>
    </xf>
    <xf numFmtId="164" fontId="15" fillId="4" borderId="17" xfId="0" applyNumberFormat="1" applyFont="1" applyFill="1" applyBorder="1" applyAlignment="1" applyProtection="1">
      <alignment horizontal="center" vertical="center"/>
      <protection hidden="1"/>
    </xf>
    <xf numFmtId="164" fontId="13" fillId="4" borderId="17" xfId="0" applyNumberFormat="1" applyFont="1" applyFill="1" applyBorder="1" applyAlignment="1" applyProtection="1">
      <alignment horizontal="center" vertical="center"/>
      <protection hidden="1"/>
    </xf>
    <xf numFmtId="0" fontId="13" fillId="5" borderId="17" xfId="2" applyNumberFormat="1" applyFont="1" applyFill="1" applyBorder="1" applyAlignment="1" applyProtection="1">
      <alignment horizontal="left" vertical="center" wrapText="1"/>
      <protection locked="0"/>
    </xf>
    <xf numFmtId="164" fontId="15" fillId="5" borderId="17" xfId="0" applyNumberFormat="1" applyFont="1" applyFill="1" applyBorder="1" applyAlignment="1" applyProtection="1">
      <alignment horizontal="center" vertical="center"/>
      <protection hidden="1"/>
    </xf>
    <xf numFmtId="164" fontId="7" fillId="5" borderId="17" xfId="0" applyNumberFormat="1" applyFont="1" applyFill="1" applyBorder="1" applyAlignment="1">
      <alignment horizontal="center" vertical="center"/>
    </xf>
    <xf numFmtId="164" fontId="14" fillId="6" borderId="17" xfId="1" applyNumberFormat="1" applyFont="1" applyFill="1" applyBorder="1" applyAlignment="1" applyProtection="1">
      <alignment horizontal="center" vertical="center"/>
      <protection hidden="1"/>
    </xf>
    <xf numFmtId="164" fontId="15" fillId="6" borderId="17" xfId="0" applyNumberFormat="1" applyFont="1" applyFill="1" applyBorder="1" applyAlignment="1" applyProtection="1">
      <alignment horizontal="center" vertical="center"/>
      <protection hidden="1"/>
    </xf>
    <xf numFmtId="0" fontId="7" fillId="0" borderId="0" xfId="0" applyFont="1" applyFill="1" applyBorder="1" applyAlignment="1" applyProtection="1">
      <alignment horizontal="left" vertical="top"/>
    </xf>
    <xf numFmtId="0" fontId="7" fillId="0" borderId="0" xfId="0" applyFont="1" applyFill="1" applyBorder="1" applyAlignment="1">
      <alignment horizontal="left" vertical="center"/>
    </xf>
    <xf numFmtId="0" fontId="7"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12" fillId="0" borderId="0" xfId="0" applyFont="1" applyFill="1" applyBorder="1" applyAlignment="1" applyProtection="1">
      <alignment horizontal="left" vertical="top"/>
    </xf>
    <xf numFmtId="164" fontId="7" fillId="0" borderId="0" xfId="0" applyNumberFormat="1" applyFont="1" applyFill="1" applyBorder="1" applyAlignment="1">
      <alignment horizontal="center" vertical="center"/>
    </xf>
    <xf numFmtId="49" fontId="20" fillId="6" borderId="1" xfId="0" applyNumberFormat="1" applyFont="1" applyFill="1" applyBorder="1" applyAlignment="1">
      <alignment horizontal="center" vertical="center" wrapText="1"/>
    </xf>
    <xf numFmtId="0" fontId="16" fillId="12" borderId="9" xfId="0" applyFont="1" applyFill="1" applyBorder="1" applyAlignment="1">
      <alignment wrapText="1"/>
    </xf>
    <xf numFmtId="0" fontId="16" fillId="6" borderId="10" xfId="0" applyFont="1" applyFill="1" applyBorder="1" applyAlignment="1">
      <alignment horizontal="left" vertical="center" wrapText="1"/>
    </xf>
    <xf numFmtId="0" fontId="16" fillId="9" borderId="9" xfId="0" applyFont="1" applyFill="1" applyBorder="1" applyAlignment="1">
      <alignment wrapText="1"/>
    </xf>
    <xf numFmtId="0" fontId="16" fillId="11" borderId="9" xfId="0" applyFont="1" applyFill="1" applyBorder="1" applyAlignment="1">
      <alignment wrapText="1"/>
    </xf>
    <xf numFmtId="0" fontId="16" fillId="10" borderId="11" xfId="0" applyFont="1" applyFill="1" applyBorder="1" applyAlignment="1">
      <alignment wrapText="1"/>
    </xf>
    <xf numFmtId="0" fontId="22" fillId="10" borderId="1" xfId="0" applyFont="1" applyFill="1" applyBorder="1" applyAlignment="1" applyProtection="1">
      <alignment horizontal="left" vertical="center"/>
    </xf>
    <xf numFmtId="0" fontId="22" fillId="10" borderId="1" xfId="2" applyNumberFormat="1" applyFont="1" applyFill="1" applyBorder="1" applyAlignment="1" applyProtection="1">
      <alignment horizontal="left" vertical="center" wrapText="1"/>
      <protection locked="0"/>
    </xf>
    <xf numFmtId="0" fontId="22" fillId="12" borderId="1" xfId="2" applyNumberFormat="1" applyFont="1" applyFill="1" applyBorder="1" applyAlignment="1" applyProtection="1">
      <alignment horizontal="left" vertical="center" wrapText="1"/>
      <protection locked="0"/>
    </xf>
    <xf numFmtId="0" fontId="22" fillId="7" borderId="1" xfId="2" applyNumberFormat="1" applyFont="1" applyFill="1" applyBorder="1" applyAlignment="1" applyProtection="1">
      <alignment horizontal="left" vertical="center" wrapText="1"/>
      <protection locked="0"/>
    </xf>
    <xf numFmtId="0" fontId="6" fillId="6" borderId="0" xfId="0" applyFont="1" applyFill="1" applyBorder="1" applyAlignment="1">
      <alignment horizontal="left" vertical="center"/>
    </xf>
    <xf numFmtId="0" fontId="6" fillId="0" borderId="0" xfId="0" applyFont="1" applyAlignment="1">
      <alignment horizontal="left" vertical="center"/>
    </xf>
    <xf numFmtId="0" fontId="23" fillId="0" borderId="0" xfId="0" applyFont="1"/>
    <xf numFmtId="0" fontId="16" fillId="6" borderId="0" xfId="0" applyFont="1" applyFill="1"/>
    <xf numFmtId="0" fontId="16" fillId="0" borderId="0" xfId="0" applyFont="1"/>
    <xf numFmtId="49" fontId="18" fillId="6" borderId="0" xfId="2" applyNumberFormat="1" applyFont="1" applyFill="1" applyBorder="1" applyAlignment="1" applyProtection="1">
      <alignment horizontal="center" vertical="center" wrapText="1"/>
      <protection locked="0"/>
    </xf>
    <xf numFmtId="49" fontId="16" fillId="6" borderId="1" xfId="0" applyNumberFormat="1" applyFont="1" applyFill="1" applyBorder="1" applyAlignment="1">
      <alignment horizontal="center" vertical="center" wrapText="1"/>
    </xf>
    <xf numFmtId="0" fontId="16" fillId="6" borderId="12" xfId="0" applyFont="1" applyFill="1" applyBorder="1" applyAlignment="1">
      <alignment horizontal="left" vertical="center" wrapText="1"/>
    </xf>
    <xf numFmtId="0" fontId="16" fillId="6" borderId="1" xfId="0" applyFont="1" applyFill="1" applyBorder="1" applyAlignment="1">
      <alignment horizontal="center" vertical="center"/>
    </xf>
    <xf numFmtId="0" fontId="6" fillId="6" borderId="0" xfId="0" applyFont="1" applyFill="1" applyBorder="1"/>
    <xf numFmtId="0" fontId="17" fillId="6" borderId="0" xfId="0" applyFont="1" applyFill="1" applyBorder="1" applyAlignment="1" applyProtection="1">
      <alignment vertical="center"/>
    </xf>
    <xf numFmtId="0" fontId="6" fillId="0" borderId="0" xfId="0" applyFont="1" applyFill="1" applyAlignment="1" applyProtection="1">
      <alignment vertical="center"/>
    </xf>
    <xf numFmtId="0" fontId="6" fillId="2" borderId="0" xfId="0" applyFont="1" applyFill="1" applyAlignment="1" applyProtection="1">
      <alignment vertical="center"/>
    </xf>
    <xf numFmtId="0" fontId="22" fillId="10" borderId="1" xfId="0" applyFont="1" applyFill="1" applyBorder="1" applyAlignment="1" applyProtection="1">
      <alignment vertical="center"/>
    </xf>
    <xf numFmtId="0" fontId="22" fillId="10" borderId="1" xfId="0" applyFont="1" applyFill="1" applyBorder="1" applyAlignment="1">
      <alignment horizontal="left" vertical="center"/>
    </xf>
    <xf numFmtId="0" fontId="24" fillId="9" borderId="1" xfId="0" applyFont="1" applyFill="1" applyBorder="1" applyAlignment="1" applyProtection="1">
      <alignment horizontal="left" vertical="center"/>
    </xf>
    <xf numFmtId="0" fontId="24" fillId="9" borderId="1" xfId="2" applyNumberFormat="1" applyFont="1" applyFill="1" applyBorder="1" applyAlignment="1" applyProtection="1">
      <alignment horizontal="left" vertical="center" wrapText="1"/>
      <protection locked="0"/>
    </xf>
    <xf numFmtId="0" fontId="16" fillId="0" borderId="0" xfId="0" applyFont="1" applyAlignment="1">
      <alignment horizontal="center" vertical="center" wrapText="1"/>
    </xf>
    <xf numFmtId="0" fontId="24" fillId="0" borderId="1" xfId="2" applyNumberFormat="1" applyFont="1" applyFill="1" applyBorder="1" applyAlignment="1" applyProtection="1">
      <alignment horizontal="left" vertical="center" wrapText="1"/>
      <protection locked="0"/>
    </xf>
    <xf numFmtId="0" fontId="24" fillId="9" borderId="1" xfId="0" applyFont="1" applyFill="1" applyBorder="1" applyAlignment="1" applyProtection="1">
      <alignment vertical="center"/>
    </xf>
    <xf numFmtId="0" fontId="24" fillId="9" borderId="1" xfId="0" applyFont="1" applyFill="1" applyBorder="1" applyAlignment="1">
      <alignment horizontal="left" vertical="center"/>
    </xf>
    <xf numFmtId="0" fontId="24" fillId="11" borderId="1" xfId="0" applyFont="1" applyFill="1" applyBorder="1" applyAlignment="1" applyProtection="1">
      <alignment horizontal="left" vertical="center"/>
    </xf>
    <xf numFmtId="0" fontId="24" fillId="11" borderId="1" xfId="2" applyNumberFormat="1" applyFont="1" applyFill="1" applyBorder="1" applyAlignment="1" applyProtection="1">
      <alignment horizontal="left" vertical="center" wrapText="1"/>
      <protection locked="0"/>
    </xf>
    <xf numFmtId="17" fontId="9" fillId="8" borderId="1" xfId="0" applyNumberFormat="1" applyFont="1" applyFill="1" applyBorder="1" applyAlignment="1" applyProtection="1">
      <alignment horizontal="center" vertical="center" wrapText="1"/>
    </xf>
    <xf numFmtId="0" fontId="9" fillId="8" borderId="1" xfId="0" applyFont="1" applyFill="1" applyBorder="1" applyAlignment="1" applyProtection="1">
      <alignment horizontal="center" vertical="center" wrapText="1"/>
    </xf>
    <xf numFmtId="16" fontId="10" fillId="8" borderId="1" xfId="0" applyNumberFormat="1" applyFont="1" applyFill="1" applyBorder="1" applyAlignment="1" applyProtection="1">
      <alignment horizontal="center" vertical="center" wrapText="1"/>
    </xf>
    <xf numFmtId="0" fontId="12" fillId="8" borderId="1" xfId="0" applyFont="1" applyFill="1" applyBorder="1" applyAlignment="1">
      <alignment horizontal="center" vertical="center" wrapText="1"/>
    </xf>
    <xf numFmtId="0" fontId="8" fillId="0" borderId="17" xfId="0" applyFont="1" applyFill="1" applyBorder="1" applyAlignment="1" applyProtection="1">
      <alignment horizontal="left" vertical="center"/>
    </xf>
    <xf numFmtId="0" fontId="8" fillId="0" borderId="2" xfId="0" applyFont="1" applyFill="1" applyBorder="1" applyAlignment="1" applyProtection="1">
      <alignment horizontal="left" vertical="center"/>
    </xf>
    <xf numFmtId="16" fontId="9" fillId="0" borderId="1" xfId="0" applyNumberFormat="1" applyFont="1" applyFill="1" applyBorder="1" applyAlignment="1" applyProtection="1">
      <alignment horizontal="left" vertical="center" wrapText="1"/>
    </xf>
    <xf numFmtId="17" fontId="8" fillId="7" borderId="1" xfId="0" applyNumberFormat="1" applyFont="1" applyFill="1" applyBorder="1" applyAlignment="1">
      <alignment horizontal="center" vertical="center"/>
    </xf>
    <xf numFmtId="17" fontId="8" fillId="6" borderId="1" xfId="0" applyNumberFormat="1" applyFont="1" applyFill="1" applyBorder="1" applyAlignment="1">
      <alignment horizontal="center" vertical="center"/>
    </xf>
    <xf numFmtId="16" fontId="10" fillId="6" borderId="1" xfId="0" applyNumberFormat="1" applyFont="1" applyFill="1" applyBorder="1" applyAlignment="1" applyProtection="1">
      <alignment horizontal="center" vertical="center" wrapText="1"/>
    </xf>
    <xf numFmtId="0" fontId="7" fillId="6" borderId="1" xfId="0" applyFont="1" applyFill="1" applyBorder="1" applyAlignment="1">
      <alignment horizontal="center" vertical="center" wrapText="1"/>
    </xf>
    <xf numFmtId="16" fontId="10" fillId="3" borderId="1" xfId="0" applyNumberFormat="1" applyFont="1" applyFill="1" applyBorder="1" applyAlignment="1" applyProtection="1">
      <alignment horizontal="center" vertical="center" wrapText="1"/>
    </xf>
    <xf numFmtId="0" fontId="7" fillId="0" borderId="1" xfId="0" applyFont="1" applyBorder="1" applyAlignment="1">
      <alignment horizontal="center" vertical="center" wrapText="1"/>
    </xf>
    <xf numFmtId="0" fontId="8" fillId="6" borderId="1" xfId="0" applyFont="1" applyFill="1" applyBorder="1" applyAlignment="1">
      <alignment horizontal="center" vertical="center"/>
    </xf>
    <xf numFmtId="0" fontId="21" fillId="6" borderId="18" xfId="0" applyFont="1" applyFill="1" applyBorder="1" applyAlignment="1">
      <alignment horizontal="center" vertical="center" wrapText="1"/>
    </xf>
    <xf numFmtId="0" fontId="21" fillId="6" borderId="19" xfId="0" applyFont="1" applyFill="1" applyBorder="1" applyAlignment="1">
      <alignment horizontal="center" vertical="center" wrapText="1"/>
    </xf>
    <xf numFmtId="0" fontId="21" fillId="6" borderId="1" xfId="0" applyFont="1" applyFill="1" applyBorder="1" applyAlignment="1">
      <alignment horizontal="center" vertical="center"/>
    </xf>
    <xf numFmtId="0" fontId="19" fillId="6" borderId="3" xfId="0" applyFont="1" applyFill="1" applyBorder="1" applyAlignment="1">
      <alignment horizontal="center" vertical="top" wrapText="1"/>
    </xf>
    <xf numFmtId="0" fontId="19" fillId="6" borderId="13" xfId="0" applyFont="1" applyFill="1" applyBorder="1" applyAlignment="1">
      <alignment horizontal="center" vertical="top" wrapText="1"/>
    </xf>
    <xf numFmtId="0" fontId="19" fillId="6" borderId="4" xfId="0" applyFont="1" applyFill="1" applyBorder="1" applyAlignment="1">
      <alignment horizontal="center" vertical="top" wrapText="1"/>
    </xf>
    <xf numFmtId="0" fontId="19" fillId="6" borderId="5" xfId="0" applyFont="1" applyFill="1" applyBorder="1" applyAlignment="1">
      <alignment horizontal="center" vertical="top" wrapText="1"/>
    </xf>
    <xf numFmtId="0" fontId="19" fillId="6" borderId="0" xfId="0" applyFont="1" applyFill="1" applyBorder="1" applyAlignment="1">
      <alignment horizontal="center" vertical="top" wrapText="1"/>
    </xf>
    <xf numFmtId="0" fontId="19" fillId="6" borderId="6" xfId="0" applyFont="1" applyFill="1" applyBorder="1" applyAlignment="1">
      <alignment horizontal="center" vertical="top" wrapText="1"/>
    </xf>
    <xf numFmtId="0" fontId="23" fillId="6" borderId="0" xfId="0" applyFont="1" applyFill="1" applyAlignment="1" applyProtection="1">
      <alignment horizontal="center" vertical="center" wrapText="1"/>
    </xf>
    <xf numFmtId="0" fontId="16" fillId="7" borderId="20" xfId="0" applyFont="1" applyFill="1" applyBorder="1" applyAlignment="1">
      <alignment horizontal="center" wrapText="1"/>
    </xf>
    <xf numFmtId="0" fontId="16" fillId="7" borderId="16" xfId="0" applyFont="1" applyFill="1" applyBorder="1" applyAlignment="1">
      <alignment horizontal="center" wrapText="1"/>
    </xf>
    <xf numFmtId="0" fontId="16" fillId="6" borderId="21" xfId="0" applyFont="1" applyFill="1" applyBorder="1" applyAlignment="1">
      <alignment horizontal="center" vertical="center" wrapText="1"/>
    </xf>
    <xf numFmtId="0" fontId="16" fillId="6" borderId="22" xfId="0" applyFont="1" applyFill="1" applyBorder="1" applyAlignment="1">
      <alignment horizontal="center" vertical="center" wrapText="1"/>
    </xf>
    <xf numFmtId="0" fontId="21" fillId="0" borderId="14" xfId="0" applyFont="1" applyFill="1" applyBorder="1" applyAlignment="1" applyProtection="1">
      <alignment horizontal="center" vertical="center"/>
    </xf>
    <xf numFmtId="0" fontId="21" fillId="0" borderId="16" xfId="0" applyFont="1" applyFill="1" applyBorder="1" applyAlignment="1" applyProtection="1">
      <alignment horizontal="center" vertical="center"/>
    </xf>
    <xf numFmtId="16" fontId="24" fillId="0" borderId="15" xfId="0" applyNumberFormat="1" applyFont="1" applyFill="1" applyBorder="1" applyAlignment="1" applyProtection="1">
      <alignment horizontal="center" vertical="center" wrapText="1"/>
    </xf>
    <xf numFmtId="16" fontId="24" fillId="0" borderId="2" xfId="0" applyNumberFormat="1" applyFont="1" applyFill="1" applyBorder="1" applyAlignment="1" applyProtection="1">
      <alignment horizontal="center" vertical="center" wrapText="1"/>
    </xf>
    <xf numFmtId="0" fontId="21" fillId="6" borderId="7" xfId="0" applyFont="1" applyFill="1" applyBorder="1" applyAlignment="1">
      <alignment horizontal="center"/>
    </xf>
    <xf numFmtId="0" fontId="21" fillId="6" borderId="8" xfId="0" applyFont="1" applyFill="1" applyBorder="1" applyAlignment="1">
      <alignment horizontal="center"/>
    </xf>
    <xf numFmtId="17" fontId="21" fillId="6" borderId="1" xfId="0" applyNumberFormat="1" applyFont="1" applyFill="1" applyBorder="1" applyAlignment="1">
      <alignment horizontal="center" vertical="center"/>
    </xf>
    <xf numFmtId="49" fontId="20" fillId="6" borderId="17" xfId="2" applyNumberFormat="1" applyFont="1" applyFill="1" applyBorder="1" applyAlignment="1" applyProtection="1">
      <alignment vertical="top" wrapText="1"/>
      <protection locked="0"/>
    </xf>
    <xf numFmtId="49" fontId="20" fillId="6" borderId="1" xfId="2" applyNumberFormat="1" applyFont="1" applyFill="1" applyBorder="1" applyAlignment="1" applyProtection="1">
      <alignment horizontal="left" vertical="center" wrapText="1"/>
      <protection locked="0"/>
    </xf>
    <xf numFmtId="0" fontId="20" fillId="0" borderId="1" xfId="0" applyFont="1" applyBorder="1" applyAlignment="1">
      <alignment horizontal="left" vertical="center" wrapText="1"/>
    </xf>
    <xf numFmtId="49" fontId="20" fillId="6" borderId="17" xfId="2" applyNumberFormat="1" applyFont="1" applyFill="1" applyBorder="1" applyAlignment="1" applyProtection="1">
      <alignment horizontal="left" vertical="center" wrapText="1"/>
      <protection locked="0"/>
    </xf>
    <xf numFmtId="49" fontId="20" fillId="6" borderId="23" xfId="2" applyNumberFormat="1" applyFont="1" applyFill="1" applyBorder="1" applyAlignment="1" applyProtection="1">
      <alignment horizontal="left" vertical="center" wrapText="1"/>
      <protection locked="0"/>
    </xf>
    <xf numFmtId="49" fontId="20" fillId="6" borderId="2" xfId="2" applyNumberFormat="1" applyFont="1" applyFill="1" applyBorder="1" applyAlignment="1" applyProtection="1">
      <alignment horizontal="left" vertical="center" wrapText="1"/>
      <protection locked="0"/>
    </xf>
    <xf numFmtId="0" fontId="20" fillId="0" borderId="17" xfId="0" applyFont="1" applyBorder="1" applyAlignment="1">
      <alignment horizontal="left" vertical="center" wrapText="1"/>
    </xf>
    <xf numFmtId="0" fontId="20" fillId="0" borderId="23" xfId="0" applyFont="1" applyBorder="1" applyAlignment="1">
      <alignment horizontal="left" vertical="center" wrapText="1"/>
    </xf>
    <xf numFmtId="0" fontId="20" fillId="0" borderId="2" xfId="0" applyFont="1" applyBorder="1" applyAlignment="1">
      <alignment horizontal="left" vertical="center" wrapText="1"/>
    </xf>
  </cellXfs>
  <cellStyles count="4">
    <cellStyle name="Normal" xfId="0" builtinId="0"/>
    <cellStyle name="Normal 2" xfId="3"/>
    <cellStyle name="Normal_TemplateDownload" xfId="2"/>
    <cellStyle name="Percent" xfId="1" builtinId="5"/>
  </cellStyles>
  <dxfs count="246">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indexed="10"/>
        </patternFill>
      </fill>
    </dxf>
  </dxfs>
  <tableStyles count="0" defaultTableStyle="TableStyleMedium2" defaultPivotStyle="PivotStyleLight16"/>
  <colors>
    <mruColors>
      <color rgb="FF99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0</xdr:colOff>
      <xdr:row>4</xdr:row>
      <xdr:rowOff>0</xdr:rowOff>
    </xdr:from>
    <xdr:ext cx="9525" cy="0"/>
    <xdr:pic>
      <xdr:nvPicPr>
        <xdr:cNvPr id="2" name="Picture 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3" name="Picture 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4" name="Picture 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5" name="Picture 1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6" name="Picture 1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7" name="Picture 2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8" name="Picture 2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9" name="Picture 2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0" name="Picture 2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11" name="Picture 3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2" name="Picture 3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13" name="Picture 3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4" name="Picture 3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15" name="Picture 3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6" name="Picture 4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7" name="Picture 4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18"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9" name="Picture 4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20"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21" name="Picture 5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22"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23" name="Picture 5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24"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25" name="Picture 5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26"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27" name="Picture 6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28" name="Picture 6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29"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30"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31"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32"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33" name="Picture 6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34"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35" name="Picture 7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36"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37" name="Picture 7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38" name="Picture 7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39" name="Picture 7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40" name="Picture 7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41" name="Picture 7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42" name="Picture 7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43" name="Picture 8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44" name="Picture 8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45" name="Picture 8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46" name="Picture 8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47" name="Picture 8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48" name="Picture 8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49" name="Picture 8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50" name="Picture 8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51" name="Picture 8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52" name="Picture 8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53" name="Picture 9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54" name="Picture 9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55" name="Picture 9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56" name="Picture 9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57" name="Picture 9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58" name="Picture 9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59" name="Picture 9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60" name="Picture 9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61" name="Picture 9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62"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63" name="Picture 10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64"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65" name="Picture 10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66" name="Picture 10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67" name="Picture 10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68"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69" name="Picture 10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70" name="Picture 10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71" name="Picture 10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72" name="Picture 10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73" name="Picture 11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74" name="Picture 11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75" name="Picture 11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76" name="Picture 11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77" name="Picture 11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78" name="Picture 11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79" name="Picture 11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80" name="Picture 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81" name="Picture 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82" name="Picture 1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83" name="Picture 1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84" name="Picture 1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85" name="Picture 2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86" name="Picture 2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87" name="Picture 3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88" name="Picture 3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89" name="Picture 3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90"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91"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92"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93"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94"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95"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96"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97"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98"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99"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100"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101" name="Picture 9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102"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103"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104" name="Picture 10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105"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10</xdr:col>
      <xdr:colOff>0</xdr:colOff>
      <xdr:row>6</xdr:row>
      <xdr:rowOff>0</xdr:rowOff>
    </xdr:from>
    <xdr:to>
      <xdr:col>10</xdr:col>
      <xdr:colOff>0</xdr:colOff>
      <xdr:row>6</xdr:row>
      <xdr:rowOff>0</xdr:rowOff>
    </xdr:to>
    <xdr:pic>
      <xdr:nvPicPr>
        <xdr:cNvPr id="228" name="Picture 22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29" name="Picture 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30" name="Picture 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31" name="Picture 1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32" name="Picture 1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33" name="Picture 2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34" name="Picture 2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35" name="Picture 2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36" name="Picture 3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37" name="Picture 3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39" name="Picture 4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40" name="Picture 4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8</xdr:row>
      <xdr:rowOff>0</xdr:rowOff>
    </xdr:from>
    <xdr:to>
      <xdr:col>13</xdr:col>
      <xdr:colOff>118382</xdr:colOff>
      <xdr:row>8</xdr:row>
      <xdr:rowOff>0</xdr:rowOff>
    </xdr:to>
    <xdr:pic>
      <xdr:nvPicPr>
        <xdr:cNvPr id="241"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42" name="Picture 4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8</xdr:row>
      <xdr:rowOff>0</xdr:rowOff>
    </xdr:from>
    <xdr:to>
      <xdr:col>13</xdr:col>
      <xdr:colOff>118382</xdr:colOff>
      <xdr:row>8</xdr:row>
      <xdr:rowOff>0</xdr:rowOff>
    </xdr:to>
    <xdr:pic>
      <xdr:nvPicPr>
        <xdr:cNvPr id="243"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44" name="Picture 5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8</xdr:row>
      <xdr:rowOff>0</xdr:rowOff>
    </xdr:from>
    <xdr:to>
      <xdr:col>13</xdr:col>
      <xdr:colOff>118382</xdr:colOff>
      <xdr:row>8</xdr:row>
      <xdr:rowOff>0</xdr:rowOff>
    </xdr:to>
    <xdr:pic>
      <xdr:nvPicPr>
        <xdr:cNvPr id="245"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46" name="Picture 5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8</xdr:row>
      <xdr:rowOff>0</xdr:rowOff>
    </xdr:from>
    <xdr:to>
      <xdr:col>13</xdr:col>
      <xdr:colOff>118382</xdr:colOff>
      <xdr:row>8</xdr:row>
      <xdr:rowOff>0</xdr:rowOff>
    </xdr:to>
    <xdr:pic>
      <xdr:nvPicPr>
        <xdr:cNvPr id="247"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48" name="Picture 5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8</xdr:row>
      <xdr:rowOff>0</xdr:rowOff>
    </xdr:from>
    <xdr:to>
      <xdr:col>13</xdr:col>
      <xdr:colOff>118382</xdr:colOff>
      <xdr:row>8</xdr:row>
      <xdr:rowOff>0</xdr:rowOff>
    </xdr:to>
    <xdr:pic>
      <xdr:nvPicPr>
        <xdr:cNvPr id="249"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50" name="Picture 6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51" name="Picture 6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8</xdr:row>
      <xdr:rowOff>0</xdr:rowOff>
    </xdr:from>
    <xdr:to>
      <xdr:col>13</xdr:col>
      <xdr:colOff>118382</xdr:colOff>
      <xdr:row>8</xdr:row>
      <xdr:rowOff>0</xdr:rowOff>
    </xdr:to>
    <xdr:pic>
      <xdr:nvPicPr>
        <xdr:cNvPr id="252"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8</xdr:row>
      <xdr:rowOff>0</xdr:rowOff>
    </xdr:from>
    <xdr:to>
      <xdr:col>13</xdr:col>
      <xdr:colOff>118382</xdr:colOff>
      <xdr:row>8</xdr:row>
      <xdr:rowOff>0</xdr:rowOff>
    </xdr:to>
    <xdr:pic>
      <xdr:nvPicPr>
        <xdr:cNvPr id="253"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8</xdr:row>
      <xdr:rowOff>0</xdr:rowOff>
    </xdr:from>
    <xdr:to>
      <xdr:col>13</xdr:col>
      <xdr:colOff>118382</xdr:colOff>
      <xdr:row>8</xdr:row>
      <xdr:rowOff>0</xdr:rowOff>
    </xdr:to>
    <xdr:pic>
      <xdr:nvPicPr>
        <xdr:cNvPr id="254"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8</xdr:row>
      <xdr:rowOff>0</xdr:rowOff>
    </xdr:from>
    <xdr:to>
      <xdr:col>13</xdr:col>
      <xdr:colOff>118382</xdr:colOff>
      <xdr:row>8</xdr:row>
      <xdr:rowOff>0</xdr:rowOff>
    </xdr:to>
    <xdr:pic>
      <xdr:nvPicPr>
        <xdr:cNvPr id="255"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56" name="Picture 6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8</xdr:row>
      <xdr:rowOff>0</xdr:rowOff>
    </xdr:from>
    <xdr:to>
      <xdr:col>13</xdr:col>
      <xdr:colOff>118382</xdr:colOff>
      <xdr:row>8</xdr:row>
      <xdr:rowOff>0</xdr:rowOff>
    </xdr:to>
    <xdr:pic>
      <xdr:nvPicPr>
        <xdr:cNvPr id="257"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58" name="Picture 7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8</xdr:row>
      <xdr:rowOff>0</xdr:rowOff>
    </xdr:from>
    <xdr:to>
      <xdr:col>13</xdr:col>
      <xdr:colOff>118382</xdr:colOff>
      <xdr:row>8</xdr:row>
      <xdr:rowOff>0</xdr:rowOff>
    </xdr:to>
    <xdr:pic>
      <xdr:nvPicPr>
        <xdr:cNvPr id="259"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60" name="Picture 7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61" name="Picture 7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62" name="Picture 7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63" name="Picture 7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64" name="Picture 7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65" name="Picture 7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66" name="Picture 8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67" name="Picture 8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68" name="Picture 8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69" name="Picture 8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70" name="Picture 8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71" name="Picture 8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72" name="Picture 8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73" name="Picture 8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74" name="Picture 8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75" name="Picture 8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76" name="Picture 9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77" name="Picture 9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78" name="Picture 9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79" name="Picture 9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80" name="Picture 9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81" name="Picture 9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82" name="Picture 9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8</xdr:row>
      <xdr:rowOff>0</xdr:rowOff>
    </xdr:from>
    <xdr:to>
      <xdr:col>13</xdr:col>
      <xdr:colOff>118382</xdr:colOff>
      <xdr:row>8</xdr:row>
      <xdr:rowOff>0</xdr:rowOff>
    </xdr:to>
    <xdr:pic>
      <xdr:nvPicPr>
        <xdr:cNvPr id="283" name="Picture 9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84" name="Picture 9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8</xdr:row>
      <xdr:rowOff>0</xdr:rowOff>
    </xdr:from>
    <xdr:to>
      <xdr:col>13</xdr:col>
      <xdr:colOff>118382</xdr:colOff>
      <xdr:row>8</xdr:row>
      <xdr:rowOff>0</xdr:rowOff>
    </xdr:to>
    <xdr:pic>
      <xdr:nvPicPr>
        <xdr:cNvPr id="285"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86" name="Picture 10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8</xdr:row>
      <xdr:rowOff>0</xdr:rowOff>
    </xdr:from>
    <xdr:to>
      <xdr:col>13</xdr:col>
      <xdr:colOff>118382</xdr:colOff>
      <xdr:row>8</xdr:row>
      <xdr:rowOff>0</xdr:rowOff>
    </xdr:to>
    <xdr:pic>
      <xdr:nvPicPr>
        <xdr:cNvPr id="287"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88" name="Picture 10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8</xdr:row>
      <xdr:rowOff>0</xdr:rowOff>
    </xdr:from>
    <xdr:to>
      <xdr:col>13</xdr:col>
      <xdr:colOff>118382</xdr:colOff>
      <xdr:row>8</xdr:row>
      <xdr:rowOff>0</xdr:rowOff>
    </xdr:to>
    <xdr:pic>
      <xdr:nvPicPr>
        <xdr:cNvPr id="289" name="Picture 10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90" name="Picture 10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8</xdr:row>
      <xdr:rowOff>0</xdr:rowOff>
    </xdr:from>
    <xdr:to>
      <xdr:col>13</xdr:col>
      <xdr:colOff>118382</xdr:colOff>
      <xdr:row>8</xdr:row>
      <xdr:rowOff>0</xdr:rowOff>
    </xdr:to>
    <xdr:pic>
      <xdr:nvPicPr>
        <xdr:cNvPr id="291"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92" name="Picture 10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93" name="Picture 10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94" name="Picture 10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95" name="Picture 10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96" name="Picture 11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97" name="Picture 11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98" name="Picture 11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99" name="Picture 11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300" name="Picture 11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301" name="Picture 11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302" name="Picture 11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8</xdr:row>
      <xdr:rowOff>0</xdr:rowOff>
    </xdr:from>
    <xdr:to>
      <xdr:col>13</xdr:col>
      <xdr:colOff>118382</xdr:colOff>
      <xdr:row>8</xdr:row>
      <xdr:rowOff>0</xdr:rowOff>
    </xdr:to>
    <xdr:pic>
      <xdr:nvPicPr>
        <xdr:cNvPr id="303" name="Picture 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8</xdr:row>
      <xdr:rowOff>0</xdr:rowOff>
    </xdr:from>
    <xdr:to>
      <xdr:col>13</xdr:col>
      <xdr:colOff>118382</xdr:colOff>
      <xdr:row>8</xdr:row>
      <xdr:rowOff>0</xdr:rowOff>
    </xdr:to>
    <xdr:pic>
      <xdr:nvPicPr>
        <xdr:cNvPr id="304" name="Picture 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8</xdr:row>
      <xdr:rowOff>0</xdr:rowOff>
    </xdr:from>
    <xdr:to>
      <xdr:col>13</xdr:col>
      <xdr:colOff>118382</xdr:colOff>
      <xdr:row>8</xdr:row>
      <xdr:rowOff>0</xdr:rowOff>
    </xdr:to>
    <xdr:pic>
      <xdr:nvPicPr>
        <xdr:cNvPr id="305" name="Picture 1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8</xdr:row>
      <xdr:rowOff>0</xdr:rowOff>
    </xdr:from>
    <xdr:to>
      <xdr:col>13</xdr:col>
      <xdr:colOff>118382</xdr:colOff>
      <xdr:row>8</xdr:row>
      <xdr:rowOff>0</xdr:rowOff>
    </xdr:to>
    <xdr:pic>
      <xdr:nvPicPr>
        <xdr:cNvPr id="306" name="Picture 1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8</xdr:row>
      <xdr:rowOff>0</xdr:rowOff>
    </xdr:from>
    <xdr:to>
      <xdr:col>13</xdr:col>
      <xdr:colOff>118382</xdr:colOff>
      <xdr:row>8</xdr:row>
      <xdr:rowOff>0</xdr:rowOff>
    </xdr:to>
    <xdr:pic>
      <xdr:nvPicPr>
        <xdr:cNvPr id="307" name="Picture 1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8</xdr:row>
      <xdr:rowOff>0</xdr:rowOff>
    </xdr:from>
    <xdr:to>
      <xdr:col>13</xdr:col>
      <xdr:colOff>118382</xdr:colOff>
      <xdr:row>8</xdr:row>
      <xdr:rowOff>0</xdr:rowOff>
    </xdr:to>
    <xdr:pic>
      <xdr:nvPicPr>
        <xdr:cNvPr id="308" name="Picture 2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8</xdr:row>
      <xdr:rowOff>0</xdr:rowOff>
    </xdr:from>
    <xdr:to>
      <xdr:col>13</xdr:col>
      <xdr:colOff>118382</xdr:colOff>
      <xdr:row>8</xdr:row>
      <xdr:rowOff>0</xdr:rowOff>
    </xdr:to>
    <xdr:pic>
      <xdr:nvPicPr>
        <xdr:cNvPr id="309" name="Picture 2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8</xdr:row>
      <xdr:rowOff>0</xdr:rowOff>
    </xdr:from>
    <xdr:to>
      <xdr:col>13</xdr:col>
      <xdr:colOff>118382</xdr:colOff>
      <xdr:row>8</xdr:row>
      <xdr:rowOff>0</xdr:rowOff>
    </xdr:to>
    <xdr:pic>
      <xdr:nvPicPr>
        <xdr:cNvPr id="310" name="Picture 3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8</xdr:row>
      <xdr:rowOff>0</xdr:rowOff>
    </xdr:from>
    <xdr:to>
      <xdr:col>13</xdr:col>
      <xdr:colOff>118382</xdr:colOff>
      <xdr:row>8</xdr:row>
      <xdr:rowOff>0</xdr:rowOff>
    </xdr:to>
    <xdr:pic>
      <xdr:nvPicPr>
        <xdr:cNvPr id="311" name="Picture 3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8</xdr:row>
      <xdr:rowOff>0</xdr:rowOff>
    </xdr:from>
    <xdr:to>
      <xdr:col>13</xdr:col>
      <xdr:colOff>118382</xdr:colOff>
      <xdr:row>8</xdr:row>
      <xdr:rowOff>0</xdr:rowOff>
    </xdr:to>
    <xdr:pic>
      <xdr:nvPicPr>
        <xdr:cNvPr id="312" name="Picture 3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8</xdr:row>
      <xdr:rowOff>0</xdr:rowOff>
    </xdr:from>
    <xdr:to>
      <xdr:col>13</xdr:col>
      <xdr:colOff>118382</xdr:colOff>
      <xdr:row>8</xdr:row>
      <xdr:rowOff>0</xdr:rowOff>
    </xdr:to>
    <xdr:pic>
      <xdr:nvPicPr>
        <xdr:cNvPr id="313"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8</xdr:row>
      <xdr:rowOff>0</xdr:rowOff>
    </xdr:from>
    <xdr:to>
      <xdr:col>13</xdr:col>
      <xdr:colOff>118382</xdr:colOff>
      <xdr:row>8</xdr:row>
      <xdr:rowOff>0</xdr:rowOff>
    </xdr:to>
    <xdr:pic>
      <xdr:nvPicPr>
        <xdr:cNvPr id="314"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8</xdr:row>
      <xdr:rowOff>0</xdr:rowOff>
    </xdr:from>
    <xdr:to>
      <xdr:col>13</xdr:col>
      <xdr:colOff>118382</xdr:colOff>
      <xdr:row>8</xdr:row>
      <xdr:rowOff>0</xdr:rowOff>
    </xdr:to>
    <xdr:pic>
      <xdr:nvPicPr>
        <xdr:cNvPr id="315"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8</xdr:row>
      <xdr:rowOff>0</xdr:rowOff>
    </xdr:from>
    <xdr:to>
      <xdr:col>13</xdr:col>
      <xdr:colOff>118382</xdr:colOff>
      <xdr:row>8</xdr:row>
      <xdr:rowOff>0</xdr:rowOff>
    </xdr:to>
    <xdr:pic>
      <xdr:nvPicPr>
        <xdr:cNvPr id="316"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8</xdr:row>
      <xdr:rowOff>0</xdr:rowOff>
    </xdr:from>
    <xdr:to>
      <xdr:col>13</xdr:col>
      <xdr:colOff>118382</xdr:colOff>
      <xdr:row>8</xdr:row>
      <xdr:rowOff>0</xdr:rowOff>
    </xdr:to>
    <xdr:pic>
      <xdr:nvPicPr>
        <xdr:cNvPr id="317"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8</xdr:row>
      <xdr:rowOff>0</xdr:rowOff>
    </xdr:from>
    <xdr:to>
      <xdr:col>13</xdr:col>
      <xdr:colOff>118382</xdr:colOff>
      <xdr:row>8</xdr:row>
      <xdr:rowOff>0</xdr:rowOff>
    </xdr:to>
    <xdr:pic>
      <xdr:nvPicPr>
        <xdr:cNvPr id="318"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8</xdr:row>
      <xdr:rowOff>0</xdr:rowOff>
    </xdr:from>
    <xdr:to>
      <xdr:col>13</xdr:col>
      <xdr:colOff>118382</xdr:colOff>
      <xdr:row>8</xdr:row>
      <xdr:rowOff>0</xdr:rowOff>
    </xdr:to>
    <xdr:pic>
      <xdr:nvPicPr>
        <xdr:cNvPr id="319"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8</xdr:row>
      <xdr:rowOff>0</xdr:rowOff>
    </xdr:from>
    <xdr:to>
      <xdr:col>13</xdr:col>
      <xdr:colOff>118382</xdr:colOff>
      <xdr:row>8</xdr:row>
      <xdr:rowOff>0</xdr:rowOff>
    </xdr:to>
    <xdr:pic>
      <xdr:nvPicPr>
        <xdr:cNvPr id="320"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8</xdr:row>
      <xdr:rowOff>0</xdr:rowOff>
    </xdr:from>
    <xdr:to>
      <xdr:col>13</xdr:col>
      <xdr:colOff>118382</xdr:colOff>
      <xdr:row>8</xdr:row>
      <xdr:rowOff>0</xdr:rowOff>
    </xdr:to>
    <xdr:pic>
      <xdr:nvPicPr>
        <xdr:cNvPr id="321"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8</xdr:row>
      <xdr:rowOff>0</xdr:rowOff>
    </xdr:from>
    <xdr:to>
      <xdr:col>13</xdr:col>
      <xdr:colOff>118382</xdr:colOff>
      <xdr:row>8</xdr:row>
      <xdr:rowOff>0</xdr:rowOff>
    </xdr:to>
    <xdr:pic>
      <xdr:nvPicPr>
        <xdr:cNvPr id="322"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8</xdr:row>
      <xdr:rowOff>0</xdr:rowOff>
    </xdr:from>
    <xdr:to>
      <xdr:col>13</xdr:col>
      <xdr:colOff>118382</xdr:colOff>
      <xdr:row>8</xdr:row>
      <xdr:rowOff>0</xdr:rowOff>
    </xdr:to>
    <xdr:pic>
      <xdr:nvPicPr>
        <xdr:cNvPr id="323"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8</xdr:row>
      <xdr:rowOff>0</xdr:rowOff>
    </xdr:from>
    <xdr:to>
      <xdr:col>13</xdr:col>
      <xdr:colOff>118382</xdr:colOff>
      <xdr:row>8</xdr:row>
      <xdr:rowOff>0</xdr:rowOff>
    </xdr:to>
    <xdr:pic>
      <xdr:nvPicPr>
        <xdr:cNvPr id="324" name="Picture 32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8</xdr:row>
      <xdr:rowOff>0</xdr:rowOff>
    </xdr:from>
    <xdr:to>
      <xdr:col>13</xdr:col>
      <xdr:colOff>118382</xdr:colOff>
      <xdr:row>8</xdr:row>
      <xdr:rowOff>0</xdr:rowOff>
    </xdr:to>
    <xdr:pic>
      <xdr:nvPicPr>
        <xdr:cNvPr id="325"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8</xdr:row>
      <xdr:rowOff>0</xdr:rowOff>
    </xdr:from>
    <xdr:to>
      <xdr:col>13</xdr:col>
      <xdr:colOff>118382</xdr:colOff>
      <xdr:row>8</xdr:row>
      <xdr:rowOff>0</xdr:rowOff>
    </xdr:to>
    <xdr:pic>
      <xdr:nvPicPr>
        <xdr:cNvPr id="326"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8</xdr:row>
      <xdr:rowOff>0</xdr:rowOff>
    </xdr:from>
    <xdr:to>
      <xdr:col>13</xdr:col>
      <xdr:colOff>118382</xdr:colOff>
      <xdr:row>8</xdr:row>
      <xdr:rowOff>0</xdr:rowOff>
    </xdr:to>
    <xdr:pic>
      <xdr:nvPicPr>
        <xdr:cNvPr id="327" name="Picture 32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8</xdr:row>
      <xdr:rowOff>0</xdr:rowOff>
    </xdr:from>
    <xdr:to>
      <xdr:col>13</xdr:col>
      <xdr:colOff>118382</xdr:colOff>
      <xdr:row>8</xdr:row>
      <xdr:rowOff>0</xdr:rowOff>
    </xdr:to>
    <xdr:pic>
      <xdr:nvPicPr>
        <xdr:cNvPr id="328"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10</xdr:col>
      <xdr:colOff>0</xdr:colOff>
      <xdr:row>8</xdr:row>
      <xdr:rowOff>0</xdr:rowOff>
    </xdr:from>
    <xdr:ext cx="1933575" cy="0"/>
    <xdr:pic>
      <xdr:nvPicPr>
        <xdr:cNvPr id="329" name="Picture 3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330"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331"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332"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333"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334"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335"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336"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337"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338"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339"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340"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341" name="Picture 9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342"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343"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344" name="Picture 10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345"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346" name="Picture 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347" name="Picture 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348" name="Picture 1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349" name="Picture 1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350" name="Picture 1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351" name="Picture 2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352" name="Picture 2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353" name="Picture 3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354" name="Picture 3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355" name="Picture 3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356"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357"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358"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359"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360"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361"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362"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363"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364"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365"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366"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367" name="Picture 3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368"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369"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370" name="Picture 36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371"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372" name="Picture 3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373"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374"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375"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376"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377"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378"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379"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380"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381"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382"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383"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384" name="Picture 9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385"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386"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387" name="Picture 10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388"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389" name="Picture 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390" name="Picture 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391" name="Picture 1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392" name="Picture 1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393" name="Picture 1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394" name="Picture 2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395" name="Picture 2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396" name="Picture 3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397" name="Picture 3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398" name="Picture 3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399"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400"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401"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402"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403"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404"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405"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406"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407"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408"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409"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410" name="Picture 40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411"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412"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413" name="Picture 41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414"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415" name="Picture 3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416"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417"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418"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419"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420"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421"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422"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423"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424"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425"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426"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427" name="Picture 9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428"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429"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430" name="Picture 10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431"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432" name="Picture 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433" name="Picture 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434" name="Picture 1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435" name="Picture 1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436" name="Picture 1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437" name="Picture 2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438" name="Picture 2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439" name="Picture 3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440" name="Picture 3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441" name="Picture 3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442"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443"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444"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445"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446"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447"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448"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449"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450"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451"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452"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453" name="Picture 45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454"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455"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456" name="Picture 4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457"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10</xdr:col>
      <xdr:colOff>0</xdr:colOff>
      <xdr:row>20</xdr:row>
      <xdr:rowOff>0</xdr:rowOff>
    </xdr:from>
    <xdr:to>
      <xdr:col>10</xdr:col>
      <xdr:colOff>0</xdr:colOff>
      <xdr:row>20</xdr:row>
      <xdr:rowOff>0</xdr:rowOff>
    </xdr:to>
    <xdr:pic>
      <xdr:nvPicPr>
        <xdr:cNvPr id="559" name="Picture 55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20</xdr:row>
      <xdr:rowOff>0</xdr:rowOff>
    </xdr:from>
    <xdr:to>
      <xdr:col>10</xdr:col>
      <xdr:colOff>0</xdr:colOff>
      <xdr:row>20</xdr:row>
      <xdr:rowOff>0</xdr:rowOff>
    </xdr:to>
    <xdr:pic>
      <xdr:nvPicPr>
        <xdr:cNvPr id="560" name="Picture 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20</xdr:row>
      <xdr:rowOff>0</xdr:rowOff>
    </xdr:from>
    <xdr:to>
      <xdr:col>10</xdr:col>
      <xdr:colOff>0</xdr:colOff>
      <xdr:row>20</xdr:row>
      <xdr:rowOff>0</xdr:rowOff>
    </xdr:to>
    <xdr:pic>
      <xdr:nvPicPr>
        <xdr:cNvPr id="561" name="Picture 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20</xdr:row>
      <xdr:rowOff>0</xdr:rowOff>
    </xdr:from>
    <xdr:to>
      <xdr:col>10</xdr:col>
      <xdr:colOff>0</xdr:colOff>
      <xdr:row>20</xdr:row>
      <xdr:rowOff>0</xdr:rowOff>
    </xdr:to>
    <xdr:pic>
      <xdr:nvPicPr>
        <xdr:cNvPr id="562" name="Picture 1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20</xdr:row>
      <xdr:rowOff>0</xdr:rowOff>
    </xdr:from>
    <xdr:to>
      <xdr:col>10</xdr:col>
      <xdr:colOff>0</xdr:colOff>
      <xdr:row>20</xdr:row>
      <xdr:rowOff>0</xdr:rowOff>
    </xdr:to>
    <xdr:pic>
      <xdr:nvPicPr>
        <xdr:cNvPr id="563" name="Picture 1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20</xdr:row>
      <xdr:rowOff>0</xdr:rowOff>
    </xdr:from>
    <xdr:to>
      <xdr:col>10</xdr:col>
      <xdr:colOff>0</xdr:colOff>
      <xdr:row>20</xdr:row>
      <xdr:rowOff>0</xdr:rowOff>
    </xdr:to>
    <xdr:pic>
      <xdr:nvPicPr>
        <xdr:cNvPr id="564" name="Picture 2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20</xdr:row>
      <xdr:rowOff>0</xdr:rowOff>
    </xdr:from>
    <xdr:to>
      <xdr:col>10</xdr:col>
      <xdr:colOff>0</xdr:colOff>
      <xdr:row>20</xdr:row>
      <xdr:rowOff>0</xdr:rowOff>
    </xdr:to>
    <xdr:pic>
      <xdr:nvPicPr>
        <xdr:cNvPr id="565" name="Picture 2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20</xdr:row>
      <xdr:rowOff>0</xdr:rowOff>
    </xdr:from>
    <xdr:to>
      <xdr:col>10</xdr:col>
      <xdr:colOff>0</xdr:colOff>
      <xdr:row>20</xdr:row>
      <xdr:rowOff>0</xdr:rowOff>
    </xdr:to>
    <xdr:pic>
      <xdr:nvPicPr>
        <xdr:cNvPr id="566" name="Picture 2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20</xdr:row>
      <xdr:rowOff>0</xdr:rowOff>
    </xdr:from>
    <xdr:to>
      <xdr:col>10</xdr:col>
      <xdr:colOff>0</xdr:colOff>
      <xdr:row>20</xdr:row>
      <xdr:rowOff>0</xdr:rowOff>
    </xdr:to>
    <xdr:pic>
      <xdr:nvPicPr>
        <xdr:cNvPr id="567" name="Picture 3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20</xdr:row>
      <xdr:rowOff>0</xdr:rowOff>
    </xdr:from>
    <xdr:to>
      <xdr:col>10</xdr:col>
      <xdr:colOff>0</xdr:colOff>
      <xdr:row>20</xdr:row>
      <xdr:rowOff>0</xdr:rowOff>
    </xdr:to>
    <xdr:pic>
      <xdr:nvPicPr>
        <xdr:cNvPr id="568" name="Picture 3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18</xdr:row>
      <xdr:rowOff>0</xdr:rowOff>
    </xdr:from>
    <xdr:to>
      <xdr:col>13</xdr:col>
      <xdr:colOff>118382</xdr:colOff>
      <xdr:row>18</xdr:row>
      <xdr:rowOff>0</xdr:rowOff>
    </xdr:to>
    <xdr:pic>
      <xdr:nvPicPr>
        <xdr:cNvPr id="569" name="Picture 3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20</xdr:row>
      <xdr:rowOff>0</xdr:rowOff>
    </xdr:from>
    <xdr:to>
      <xdr:col>10</xdr:col>
      <xdr:colOff>0</xdr:colOff>
      <xdr:row>20</xdr:row>
      <xdr:rowOff>0</xdr:rowOff>
    </xdr:to>
    <xdr:pic>
      <xdr:nvPicPr>
        <xdr:cNvPr id="570" name="Picture 4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20</xdr:row>
      <xdr:rowOff>0</xdr:rowOff>
    </xdr:from>
    <xdr:to>
      <xdr:col>10</xdr:col>
      <xdr:colOff>0</xdr:colOff>
      <xdr:row>20</xdr:row>
      <xdr:rowOff>0</xdr:rowOff>
    </xdr:to>
    <xdr:pic>
      <xdr:nvPicPr>
        <xdr:cNvPr id="571" name="Picture 4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18</xdr:row>
      <xdr:rowOff>0</xdr:rowOff>
    </xdr:from>
    <xdr:to>
      <xdr:col>13</xdr:col>
      <xdr:colOff>118382</xdr:colOff>
      <xdr:row>18</xdr:row>
      <xdr:rowOff>0</xdr:rowOff>
    </xdr:to>
    <xdr:pic>
      <xdr:nvPicPr>
        <xdr:cNvPr id="572"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20</xdr:row>
      <xdr:rowOff>0</xdr:rowOff>
    </xdr:from>
    <xdr:to>
      <xdr:col>10</xdr:col>
      <xdr:colOff>0</xdr:colOff>
      <xdr:row>20</xdr:row>
      <xdr:rowOff>0</xdr:rowOff>
    </xdr:to>
    <xdr:pic>
      <xdr:nvPicPr>
        <xdr:cNvPr id="573" name="Picture 4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18</xdr:row>
      <xdr:rowOff>0</xdr:rowOff>
    </xdr:from>
    <xdr:to>
      <xdr:col>13</xdr:col>
      <xdr:colOff>118382</xdr:colOff>
      <xdr:row>18</xdr:row>
      <xdr:rowOff>0</xdr:rowOff>
    </xdr:to>
    <xdr:pic>
      <xdr:nvPicPr>
        <xdr:cNvPr id="574"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20</xdr:row>
      <xdr:rowOff>0</xdr:rowOff>
    </xdr:from>
    <xdr:to>
      <xdr:col>10</xdr:col>
      <xdr:colOff>0</xdr:colOff>
      <xdr:row>20</xdr:row>
      <xdr:rowOff>0</xdr:rowOff>
    </xdr:to>
    <xdr:pic>
      <xdr:nvPicPr>
        <xdr:cNvPr id="575" name="Picture 5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18</xdr:row>
      <xdr:rowOff>0</xdr:rowOff>
    </xdr:from>
    <xdr:to>
      <xdr:col>13</xdr:col>
      <xdr:colOff>118382</xdr:colOff>
      <xdr:row>18</xdr:row>
      <xdr:rowOff>0</xdr:rowOff>
    </xdr:to>
    <xdr:pic>
      <xdr:nvPicPr>
        <xdr:cNvPr id="576"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20</xdr:row>
      <xdr:rowOff>0</xdr:rowOff>
    </xdr:from>
    <xdr:to>
      <xdr:col>10</xdr:col>
      <xdr:colOff>0</xdr:colOff>
      <xdr:row>20</xdr:row>
      <xdr:rowOff>0</xdr:rowOff>
    </xdr:to>
    <xdr:pic>
      <xdr:nvPicPr>
        <xdr:cNvPr id="577" name="Picture 5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18</xdr:row>
      <xdr:rowOff>0</xdr:rowOff>
    </xdr:from>
    <xdr:to>
      <xdr:col>13</xdr:col>
      <xdr:colOff>118382</xdr:colOff>
      <xdr:row>18</xdr:row>
      <xdr:rowOff>0</xdr:rowOff>
    </xdr:to>
    <xdr:pic>
      <xdr:nvPicPr>
        <xdr:cNvPr id="578"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20</xdr:row>
      <xdr:rowOff>0</xdr:rowOff>
    </xdr:from>
    <xdr:to>
      <xdr:col>10</xdr:col>
      <xdr:colOff>0</xdr:colOff>
      <xdr:row>20</xdr:row>
      <xdr:rowOff>0</xdr:rowOff>
    </xdr:to>
    <xdr:pic>
      <xdr:nvPicPr>
        <xdr:cNvPr id="579" name="Picture 5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18</xdr:row>
      <xdr:rowOff>0</xdr:rowOff>
    </xdr:from>
    <xdr:to>
      <xdr:col>13</xdr:col>
      <xdr:colOff>118382</xdr:colOff>
      <xdr:row>18</xdr:row>
      <xdr:rowOff>0</xdr:rowOff>
    </xdr:to>
    <xdr:pic>
      <xdr:nvPicPr>
        <xdr:cNvPr id="580"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20</xdr:row>
      <xdr:rowOff>0</xdr:rowOff>
    </xdr:from>
    <xdr:to>
      <xdr:col>10</xdr:col>
      <xdr:colOff>0</xdr:colOff>
      <xdr:row>20</xdr:row>
      <xdr:rowOff>0</xdr:rowOff>
    </xdr:to>
    <xdr:pic>
      <xdr:nvPicPr>
        <xdr:cNvPr id="581" name="Picture 6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20</xdr:row>
      <xdr:rowOff>0</xdr:rowOff>
    </xdr:from>
    <xdr:to>
      <xdr:col>10</xdr:col>
      <xdr:colOff>0</xdr:colOff>
      <xdr:row>20</xdr:row>
      <xdr:rowOff>0</xdr:rowOff>
    </xdr:to>
    <xdr:pic>
      <xdr:nvPicPr>
        <xdr:cNvPr id="582" name="Picture 6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18</xdr:row>
      <xdr:rowOff>0</xdr:rowOff>
    </xdr:from>
    <xdr:to>
      <xdr:col>13</xdr:col>
      <xdr:colOff>118382</xdr:colOff>
      <xdr:row>18</xdr:row>
      <xdr:rowOff>0</xdr:rowOff>
    </xdr:to>
    <xdr:pic>
      <xdr:nvPicPr>
        <xdr:cNvPr id="583"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18</xdr:row>
      <xdr:rowOff>0</xdr:rowOff>
    </xdr:from>
    <xdr:to>
      <xdr:col>13</xdr:col>
      <xdr:colOff>118382</xdr:colOff>
      <xdr:row>18</xdr:row>
      <xdr:rowOff>0</xdr:rowOff>
    </xdr:to>
    <xdr:pic>
      <xdr:nvPicPr>
        <xdr:cNvPr id="584"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18</xdr:row>
      <xdr:rowOff>0</xdr:rowOff>
    </xdr:from>
    <xdr:to>
      <xdr:col>13</xdr:col>
      <xdr:colOff>118382</xdr:colOff>
      <xdr:row>18</xdr:row>
      <xdr:rowOff>0</xdr:rowOff>
    </xdr:to>
    <xdr:pic>
      <xdr:nvPicPr>
        <xdr:cNvPr id="585"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18</xdr:row>
      <xdr:rowOff>0</xdr:rowOff>
    </xdr:from>
    <xdr:to>
      <xdr:col>13</xdr:col>
      <xdr:colOff>118382</xdr:colOff>
      <xdr:row>18</xdr:row>
      <xdr:rowOff>0</xdr:rowOff>
    </xdr:to>
    <xdr:pic>
      <xdr:nvPicPr>
        <xdr:cNvPr id="586"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20</xdr:row>
      <xdr:rowOff>0</xdr:rowOff>
    </xdr:from>
    <xdr:to>
      <xdr:col>10</xdr:col>
      <xdr:colOff>0</xdr:colOff>
      <xdr:row>20</xdr:row>
      <xdr:rowOff>0</xdr:rowOff>
    </xdr:to>
    <xdr:pic>
      <xdr:nvPicPr>
        <xdr:cNvPr id="587" name="Picture 6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18</xdr:row>
      <xdr:rowOff>0</xdr:rowOff>
    </xdr:from>
    <xdr:to>
      <xdr:col>13</xdr:col>
      <xdr:colOff>118382</xdr:colOff>
      <xdr:row>18</xdr:row>
      <xdr:rowOff>0</xdr:rowOff>
    </xdr:to>
    <xdr:pic>
      <xdr:nvPicPr>
        <xdr:cNvPr id="588"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20</xdr:row>
      <xdr:rowOff>0</xdr:rowOff>
    </xdr:from>
    <xdr:to>
      <xdr:col>10</xdr:col>
      <xdr:colOff>0</xdr:colOff>
      <xdr:row>20</xdr:row>
      <xdr:rowOff>0</xdr:rowOff>
    </xdr:to>
    <xdr:pic>
      <xdr:nvPicPr>
        <xdr:cNvPr id="589" name="Picture 7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18</xdr:row>
      <xdr:rowOff>0</xdr:rowOff>
    </xdr:from>
    <xdr:to>
      <xdr:col>13</xdr:col>
      <xdr:colOff>118382</xdr:colOff>
      <xdr:row>18</xdr:row>
      <xdr:rowOff>0</xdr:rowOff>
    </xdr:to>
    <xdr:pic>
      <xdr:nvPicPr>
        <xdr:cNvPr id="590"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20</xdr:row>
      <xdr:rowOff>0</xdr:rowOff>
    </xdr:from>
    <xdr:to>
      <xdr:col>10</xdr:col>
      <xdr:colOff>0</xdr:colOff>
      <xdr:row>20</xdr:row>
      <xdr:rowOff>0</xdr:rowOff>
    </xdr:to>
    <xdr:pic>
      <xdr:nvPicPr>
        <xdr:cNvPr id="591" name="Picture 7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20</xdr:row>
      <xdr:rowOff>0</xdr:rowOff>
    </xdr:from>
    <xdr:to>
      <xdr:col>10</xdr:col>
      <xdr:colOff>0</xdr:colOff>
      <xdr:row>20</xdr:row>
      <xdr:rowOff>0</xdr:rowOff>
    </xdr:to>
    <xdr:pic>
      <xdr:nvPicPr>
        <xdr:cNvPr id="592" name="Picture 7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20</xdr:row>
      <xdr:rowOff>0</xdr:rowOff>
    </xdr:from>
    <xdr:to>
      <xdr:col>10</xdr:col>
      <xdr:colOff>0</xdr:colOff>
      <xdr:row>20</xdr:row>
      <xdr:rowOff>0</xdr:rowOff>
    </xdr:to>
    <xdr:pic>
      <xdr:nvPicPr>
        <xdr:cNvPr id="593" name="Picture 7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20</xdr:row>
      <xdr:rowOff>0</xdr:rowOff>
    </xdr:from>
    <xdr:to>
      <xdr:col>10</xdr:col>
      <xdr:colOff>0</xdr:colOff>
      <xdr:row>20</xdr:row>
      <xdr:rowOff>0</xdr:rowOff>
    </xdr:to>
    <xdr:pic>
      <xdr:nvPicPr>
        <xdr:cNvPr id="594" name="Picture 7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20</xdr:row>
      <xdr:rowOff>0</xdr:rowOff>
    </xdr:from>
    <xdr:to>
      <xdr:col>10</xdr:col>
      <xdr:colOff>0</xdr:colOff>
      <xdr:row>20</xdr:row>
      <xdr:rowOff>0</xdr:rowOff>
    </xdr:to>
    <xdr:pic>
      <xdr:nvPicPr>
        <xdr:cNvPr id="595" name="Picture 7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20</xdr:row>
      <xdr:rowOff>0</xdr:rowOff>
    </xdr:from>
    <xdr:to>
      <xdr:col>10</xdr:col>
      <xdr:colOff>0</xdr:colOff>
      <xdr:row>20</xdr:row>
      <xdr:rowOff>0</xdr:rowOff>
    </xdr:to>
    <xdr:pic>
      <xdr:nvPicPr>
        <xdr:cNvPr id="596" name="Picture 7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20</xdr:row>
      <xdr:rowOff>0</xdr:rowOff>
    </xdr:from>
    <xdr:to>
      <xdr:col>10</xdr:col>
      <xdr:colOff>0</xdr:colOff>
      <xdr:row>20</xdr:row>
      <xdr:rowOff>0</xdr:rowOff>
    </xdr:to>
    <xdr:pic>
      <xdr:nvPicPr>
        <xdr:cNvPr id="597" name="Picture 8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20</xdr:row>
      <xdr:rowOff>0</xdr:rowOff>
    </xdr:from>
    <xdr:to>
      <xdr:col>10</xdr:col>
      <xdr:colOff>0</xdr:colOff>
      <xdr:row>20</xdr:row>
      <xdr:rowOff>0</xdr:rowOff>
    </xdr:to>
    <xdr:pic>
      <xdr:nvPicPr>
        <xdr:cNvPr id="598" name="Picture 8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20</xdr:row>
      <xdr:rowOff>0</xdr:rowOff>
    </xdr:from>
    <xdr:to>
      <xdr:col>10</xdr:col>
      <xdr:colOff>0</xdr:colOff>
      <xdr:row>20</xdr:row>
      <xdr:rowOff>0</xdr:rowOff>
    </xdr:to>
    <xdr:pic>
      <xdr:nvPicPr>
        <xdr:cNvPr id="599" name="Picture 8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20</xdr:row>
      <xdr:rowOff>0</xdr:rowOff>
    </xdr:from>
    <xdr:to>
      <xdr:col>10</xdr:col>
      <xdr:colOff>0</xdr:colOff>
      <xdr:row>20</xdr:row>
      <xdr:rowOff>0</xdr:rowOff>
    </xdr:to>
    <xdr:pic>
      <xdr:nvPicPr>
        <xdr:cNvPr id="600" name="Picture 8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20</xdr:row>
      <xdr:rowOff>0</xdr:rowOff>
    </xdr:from>
    <xdr:to>
      <xdr:col>10</xdr:col>
      <xdr:colOff>0</xdr:colOff>
      <xdr:row>20</xdr:row>
      <xdr:rowOff>0</xdr:rowOff>
    </xdr:to>
    <xdr:pic>
      <xdr:nvPicPr>
        <xdr:cNvPr id="601" name="Picture 8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20</xdr:row>
      <xdr:rowOff>0</xdr:rowOff>
    </xdr:from>
    <xdr:to>
      <xdr:col>10</xdr:col>
      <xdr:colOff>0</xdr:colOff>
      <xdr:row>20</xdr:row>
      <xdr:rowOff>0</xdr:rowOff>
    </xdr:to>
    <xdr:pic>
      <xdr:nvPicPr>
        <xdr:cNvPr id="602" name="Picture 8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20</xdr:row>
      <xdr:rowOff>0</xdr:rowOff>
    </xdr:from>
    <xdr:to>
      <xdr:col>10</xdr:col>
      <xdr:colOff>0</xdr:colOff>
      <xdr:row>20</xdr:row>
      <xdr:rowOff>0</xdr:rowOff>
    </xdr:to>
    <xdr:pic>
      <xdr:nvPicPr>
        <xdr:cNvPr id="603" name="Picture 8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20</xdr:row>
      <xdr:rowOff>0</xdr:rowOff>
    </xdr:from>
    <xdr:to>
      <xdr:col>10</xdr:col>
      <xdr:colOff>0</xdr:colOff>
      <xdr:row>20</xdr:row>
      <xdr:rowOff>0</xdr:rowOff>
    </xdr:to>
    <xdr:pic>
      <xdr:nvPicPr>
        <xdr:cNvPr id="604" name="Picture 8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20</xdr:row>
      <xdr:rowOff>0</xdr:rowOff>
    </xdr:from>
    <xdr:to>
      <xdr:col>10</xdr:col>
      <xdr:colOff>0</xdr:colOff>
      <xdr:row>20</xdr:row>
      <xdr:rowOff>0</xdr:rowOff>
    </xdr:to>
    <xdr:pic>
      <xdr:nvPicPr>
        <xdr:cNvPr id="605" name="Picture 8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20</xdr:row>
      <xdr:rowOff>0</xdr:rowOff>
    </xdr:from>
    <xdr:to>
      <xdr:col>10</xdr:col>
      <xdr:colOff>0</xdr:colOff>
      <xdr:row>20</xdr:row>
      <xdr:rowOff>0</xdr:rowOff>
    </xdr:to>
    <xdr:pic>
      <xdr:nvPicPr>
        <xdr:cNvPr id="606" name="Picture 8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20</xdr:row>
      <xdr:rowOff>0</xdr:rowOff>
    </xdr:from>
    <xdr:to>
      <xdr:col>10</xdr:col>
      <xdr:colOff>0</xdr:colOff>
      <xdr:row>20</xdr:row>
      <xdr:rowOff>0</xdr:rowOff>
    </xdr:to>
    <xdr:pic>
      <xdr:nvPicPr>
        <xdr:cNvPr id="607" name="Picture 9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20</xdr:row>
      <xdr:rowOff>0</xdr:rowOff>
    </xdr:from>
    <xdr:to>
      <xdr:col>10</xdr:col>
      <xdr:colOff>0</xdr:colOff>
      <xdr:row>20</xdr:row>
      <xdr:rowOff>0</xdr:rowOff>
    </xdr:to>
    <xdr:pic>
      <xdr:nvPicPr>
        <xdr:cNvPr id="608" name="Picture 9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20</xdr:row>
      <xdr:rowOff>0</xdr:rowOff>
    </xdr:from>
    <xdr:to>
      <xdr:col>10</xdr:col>
      <xdr:colOff>0</xdr:colOff>
      <xdr:row>20</xdr:row>
      <xdr:rowOff>0</xdr:rowOff>
    </xdr:to>
    <xdr:pic>
      <xdr:nvPicPr>
        <xdr:cNvPr id="609" name="Picture 9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20</xdr:row>
      <xdr:rowOff>0</xdr:rowOff>
    </xdr:from>
    <xdr:to>
      <xdr:col>10</xdr:col>
      <xdr:colOff>0</xdr:colOff>
      <xdr:row>20</xdr:row>
      <xdr:rowOff>0</xdr:rowOff>
    </xdr:to>
    <xdr:pic>
      <xdr:nvPicPr>
        <xdr:cNvPr id="610" name="Picture 9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20</xdr:row>
      <xdr:rowOff>0</xdr:rowOff>
    </xdr:from>
    <xdr:to>
      <xdr:col>10</xdr:col>
      <xdr:colOff>0</xdr:colOff>
      <xdr:row>20</xdr:row>
      <xdr:rowOff>0</xdr:rowOff>
    </xdr:to>
    <xdr:pic>
      <xdr:nvPicPr>
        <xdr:cNvPr id="611" name="Picture 9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20</xdr:row>
      <xdr:rowOff>0</xdr:rowOff>
    </xdr:from>
    <xdr:to>
      <xdr:col>10</xdr:col>
      <xdr:colOff>0</xdr:colOff>
      <xdr:row>20</xdr:row>
      <xdr:rowOff>0</xdr:rowOff>
    </xdr:to>
    <xdr:pic>
      <xdr:nvPicPr>
        <xdr:cNvPr id="612" name="Picture 9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20</xdr:row>
      <xdr:rowOff>0</xdr:rowOff>
    </xdr:from>
    <xdr:to>
      <xdr:col>10</xdr:col>
      <xdr:colOff>0</xdr:colOff>
      <xdr:row>20</xdr:row>
      <xdr:rowOff>0</xdr:rowOff>
    </xdr:to>
    <xdr:pic>
      <xdr:nvPicPr>
        <xdr:cNvPr id="613" name="Picture 9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18</xdr:row>
      <xdr:rowOff>0</xdr:rowOff>
    </xdr:from>
    <xdr:to>
      <xdr:col>13</xdr:col>
      <xdr:colOff>118382</xdr:colOff>
      <xdr:row>18</xdr:row>
      <xdr:rowOff>0</xdr:rowOff>
    </xdr:to>
    <xdr:pic>
      <xdr:nvPicPr>
        <xdr:cNvPr id="614" name="Picture 9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20</xdr:row>
      <xdr:rowOff>0</xdr:rowOff>
    </xdr:from>
    <xdr:to>
      <xdr:col>10</xdr:col>
      <xdr:colOff>0</xdr:colOff>
      <xdr:row>20</xdr:row>
      <xdr:rowOff>0</xdr:rowOff>
    </xdr:to>
    <xdr:pic>
      <xdr:nvPicPr>
        <xdr:cNvPr id="615" name="Picture 9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18</xdr:row>
      <xdr:rowOff>0</xdr:rowOff>
    </xdr:from>
    <xdr:to>
      <xdr:col>13</xdr:col>
      <xdr:colOff>118382</xdr:colOff>
      <xdr:row>18</xdr:row>
      <xdr:rowOff>0</xdr:rowOff>
    </xdr:to>
    <xdr:pic>
      <xdr:nvPicPr>
        <xdr:cNvPr id="616"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20</xdr:row>
      <xdr:rowOff>0</xdr:rowOff>
    </xdr:from>
    <xdr:to>
      <xdr:col>10</xdr:col>
      <xdr:colOff>0</xdr:colOff>
      <xdr:row>20</xdr:row>
      <xdr:rowOff>0</xdr:rowOff>
    </xdr:to>
    <xdr:pic>
      <xdr:nvPicPr>
        <xdr:cNvPr id="617" name="Picture 10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18</xdr:row>
      <xdr:rowOff>0</xdr:rowOff>
    </xdr:from>
    <xdr:to>
      <xdr:col>13</xdr:col>
      <xdr:colOff>118382</xdr:colOff>
      <xdr:row>18</xdr:row>
      <xdr:rowOff>0</xdr:rowOff>
    </xdr:to>
    <xdr:pic>
      <xdr:nvPicPr>
        <xdr:cNvPr id="618"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20</xdr:row>
      <xdr:rowOff>0</xdr:rowOff>
    </xdr:from>
    <xdr:to>
      <xdr:col>10</xdr:col>
      <xdr:colOff>0</xdr:colOff>
      <xdr:row>20</xdr:row>
      <xdr:rowOff>0</xdr:rowOff>
    </xdr:to>
    <xdr:pic>
      <xdr:nvPicPr>
        <xdr:cNvPr id="619" name="Picture 10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18</xdr:row>
      <xdr:rowOff>0</xdr:rowOff>
    </xdr:from>
    <xdr:to>
      <xdr:col>13</xdr:col>
      <xdr:colOff>118382</xdr:colOff>
      <xdr:row>18</xdr:row>
      <xdr:rowOff>0</xdr:rowOff>
    </xdr:to>
    <xdr:pic>
      <xdr:nvPicPr>
        <xdr:cNvPr id="620" name="Picture 10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20</xdr:row>
      <xdr:rowOff>0</xdr:rowOff>
    </xdr:from>
    <xdr:to>
      <xdr:col>10</xdr:col>
      <xdr:colOff>0</xdr:colOff>
      <xdr:row>20</xdr:row>
      <xdr:rowOff>0</xdr:rowOff>
    </xdr:to>
    <xdr:pic>
      <xdr:nvPicPr>
        <xdr:cNvPr id="621" name="Picture 10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18</xdr:row>
      <xdr:rowOff>0</xdr:rowOff>
    </xdr:from>
    <xdr:to>
      <xdr:col>13</xdr:col>
      <xdr:colOff>118382</xdr:colOff>
      <xdr:row>18</xdr:row>
      <xdr:rowOff>0</xdr:rowOff>
    </xdr:to>
    <xdr:pic>
      <xdr:nvPicPr>
        <xdr:cNvPr id="622"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20</xdr:row>
      <xdr:rowOff>0</xdr:rowOff>
    </xdr:from>
    <xdr:to>
      <xdr:col>10</xdr:col>
      <xdr:colOff>0</xdr:colOff>
      <xdr:row>20</xdr:row>
      <xdr:rowOff>0</xdr:rowOff>
    </xdr:to>
    <xdr:pic>
      <xdr:nvPicPr>
        <xdr:cNvPr id="623" name="Picture 10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20</xdr:row>
      <xdr:rowOff>0</xdr:rowOff>
    </xdr:from>
    <xdr:to>
      <xdr:col>10</xdr:col>
      <xdr:colOff>0</xdr:colOff>
      <xdr:row>20</xdr:row>
      <xdr:rowOff>0</xdr:rowOff>
    </xdr:to>
    <xdr:pic>
      <xdr:nvPicPr>
        <xdr:cNvPr id="624" name="Picture 10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20</xdr:row>
      <xdr:rowOff>0</xdr:rowOff>
    </xdr:from>
    <xdr:to>
      <xdr:col>10</xdr:col>
      <xdr:colOff>0</xdr:colOff>
      <xdr:row>20</xdr:row>
      <xdr:rowOff>0</xdr:rowOff>
    </xdr:to>
    <xdr:pic>
      <xdr:nvPicPr>
        <xdr:cNvPr id="625" name="Picture 10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20</xdr:row>
      <xdr:rowOff>0</xdr:rowOff>
    </xdr:from>
    <xdr:to>
      <xdr:col>10</xdr:col>
      <xdr:colOff>0</xdr:colOff>
      <xdr:row>20</xdr:row>
      <xdr:rowOff>0</xdr:rowOff>
    </xdr:to>
    <xdr:pic>
      <xdr:nvPicPr>
        <xdr:cNvPr id="626" name="Picture 10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20</xdr:row>
      <xdr:rowOff>0</xdr:rowOff>
    </xdr:from>
    <xdr:to>
      <xdr:col>10</xdr:col>
      <xdr:colOff>0</xdr:colOff>
      <xdr:row>20</xdr:row>
      <xdr:rowOff>0</xdr:rowOff>
    </xdr:to>
    <xdr:pic>
      <xdr:nvPicPr>
        <xdr:cNvPr id="627" name="Picture 11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20</xdr:row>
      <xdr:rowOff>0</xdr:rowOff>
    </xdr:from>
    <xdr:to>
      <xdr:col>10</xdr:col>
      <xdr:colOff>0</xdr:colOff>
      <xdr:row>20</xdr:row>
      <xdr:rowOff>0</xdr:rowOff>
    </xdr:to>
    <xdr:pic>
      <xdr:nvPicPr>
        <xdr:cNvPr id="628" name="Picture 11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20</xdr:row>
      <xdr:rowOff>0</xdr:rowOff>
    </xdr:from>
    <xdr:to>
      <xdr:col>10</xdr:col>
      <xdr:colOff>0</xdr:colOff>
      <xdr:row>20</xdr:row>
      <xdr:rowOff>0</xdr:rowOff>
    </xdr:to>
    <xdr:pic>
      <xdr:nvPicPr>
        <xdr:cNvPr id="629" name="Picture 11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20</xdr:row>
      <xdr:rowOff>0</xdr:rowOff>
    </xdr:from>
    <xdr:to>
      <xdr:col>10</xdr:col>
      <xdr:colOff>0</xdr:colOff>
      <xdr:row>20</xdr:row>
      <xdr:rowOff>0</xdr:rowOff>
    </xdr:to>
    <xdr:pic>
      <xdr:nvPicPr>
        <xdr:cNvPr id="630" name="Picture 11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20</xdr:row>
      <xdr:rowOff>0</xdr:rowOff>
    </xdr:from>
    <xdr:to>
      <xdr:col>10</xdr:col>
      <xdr:colOff>0</xdr:colOff>
      <xdr:row>20</xdr:row>
      <xdr:rowOff>0</xdr:rowOff>
    </xdr:to>
    <xdr:pic>
      <xdr:nvPicPr>
        <xdr:cNvPr id="631" name="Picture 11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20</xdr:row>
      <xdr:rowOff>0</xdr:rowOff>
    </xdr:from>
    <xdr:to>
      <xdr:col>10</xdr:col>
      <xdr:colOff>0</xdr:colOff>
      <xdr:row>20</xdr:row>
      <xdr:rowOff>0</xdr:rowOff>
    </xdr:to>
    <xdr:pic>
      <xdr:nvPicPr>
        <xdr:cNvPr id="632" name="Picture 11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20</xdr:row>
      <xdr:rowOff>0</xdr:rowOff>
    </xdr:from>
    <xdr:to>
      <xdr:col>10</xdr:col>
      <xdr:colOff>0</xdr:colOff>
      <xdr:row>20</xdr:row>
      <xdr:rowOff>0</xdr:rowOff>
    </xdr:to>
    <xdr:pic>
      <xdr:nvPicPr>
        <xdr:cNvPr id="633" name="Picture 11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18</xdr:row>
      <xdr:rowOff>0</xdr:rowOff>
    </xdr:from>
    <xdr:to>
      <xdr:col>13</xdr:col>
      <xdr:colOff>118382</xdr:colOff>
      <xdr:row>18</xdr:row>
      <xdr:rowOff>0</xdr:rowOff>
    </xdr:to>
    <xdr:pic>
      <xdr:nvPicPr>
        <xdr:cNvPr id="634" name="Picture 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18</xdr:row>
      <xdr:rowOff>0</xdr:rowOff>
    </xdr:from>
    <xdr:to>
      <xdr:col>13</xdr:col>
      <xdr:colOff>118382</xdr:colOff>
      <xdr:row>18</xdr:row>
      <xdr:rowOff>0</xdr:rowOff>
    </xdr:to>
    <xdr:pic>
      <xdr:nvPicPr>
        <xdr:cNvPr id="635" name="Picture 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18</xdr:row>
      <xdr:rowOff>0</xdr:rowOff>
    </xdr:from>
    <xdr:to>
      <xdr:col>13</xdr:col>
      <xdr:colOff>118382</xdr:colOff>
      <xdr:row>18</xdr:row>
      <xdr:rowOff>0</xdr:rowOff>
    </xdr:to>
    <xdr:pic>
      <xdr:nvPicPr>
        <xdr:cNvPr id="636" name="Picture 1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18</xdr:row>
      <xdr:rowOff>0</xdr:rowOff>
    </xdr:from>
    <xdr:to>
      <xdr:col>13</xdr:col>
      <xdr:colOff>118382</xdr:colOff>
      <xdr:row>18</xdr:row>
      <xdr:rowOff>0</xdr:rowOff>
    </xdr:to>
    <xdr:pic>
      <xdr:nvPicPr>
        <xdr:cNvPr id="637" name="Picture 1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18</xdr:row>
      <xdr:rowOff>0</xdr:rowOff>
    </xdr:from>
    <xdr:to>
      <xdr:col>13</xdr:col>
      <xdr:colOff>118382</xdr:colOff>
      <xdr:row>18</xdr:row>
      <xdr:rowOff>0</xdr:rowOff>
    </xdr:to>
    <xdr:pic>
      <xdr:nvPicPr>
        <xdr:cNvPr id="638" name="Picture 1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18</xdr:row>
      <xdr:rowOff>0</xdr:rowOff>
    </xdr:from>
    <xdr:to>
      <xdr:col>13</xdr:col>
      <xdr:colOff>118382</xdr:colOff>
      <xdr:row>18</xdr:row>
      <xdr:rowOff>0</xdr:rowOff>
    </xdr:to>
    <xdr:pic>
      <xdr:nvPicPr>
        <xdr:cNvPr id="639" name="Picture 2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18</xdr:row>
      <xdr:rowOff>0</xdr:rowOff>
    </xdr:from>
    <xdr:to>
      <xdr:col>13</xdr:col>
      <xdr:colOff>118382</xdr:colOff>
      <xdr:row>18</xdr:row>
      <xdr:rowOff>0</xdr:rowOff>
    </xdr:to>
    <xdr:pic>
      <xdr:nvPicPr>
        <xdr:cNvPr id="640" name="Picture 2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18</xdr:row>
      <xdr:rowOff>0</xdr:rowOff>
    </xdr:from>
    <xdr:to>
      <xdr:col>13</xdr:col>
      <xdr:colOff>118382</xdr:colOff>
      <xdr:row>18</xdr:row>
      <xdr:rowOff>0</xdr:rowOff>
    </xdr:to>
    <xdr:pic>
      <xdr:nvPicPr>
        <xdr:cNvPr id="641" name="Picture 3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18</xdr:row>
      <xdr:rowOff>0</xdr:rowOff>
    </xdr:from>
    <xdr:to>
      <xdr:col>13</xdr:col>
      <xdr:colOff>118382</xdr:colOff>
      <xdr:row>18</xdr:row>
      <xdr:rowOff>0</xdr:rowOff>
    </xdr:to>
    <xdr:pic>
      <xdr:nvPicPr>
        <xdr:cNvPr id="642" name="Picture 3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18</xdr:row>
      <xdr:rowOff>0</xdr:rowOff>
    </xdr:from>
    <xdr:to>
      <xdr:col>13</xdr:col>
      <xdr:colOff>118382</xdr:colOff>
      <xdr:row>18</xdr:row>
      <xdr:rowOff>0</xdr:rowOff>
    </xdr:to>
    <xdr:pic>
      <xdr:nvPicPr>
        <xdr:cNvPr id="643" name="Picture 3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18</xdr:row>
      <xdr:rowOff>0</xdr:rowOff>
    </xdr:from>
    <xdr:to>
      <xdr:col>13</xdr:col>
      <xdr:colOff>118382</xdr:colOff>
      <xdr:row>18</xdr:row>
      <xdr:rowOff>0</xdr:rowOff>
    </xdr:to>
    <xdr:pic>
      <xdr:nvPicPr>
        <xdr:cNvPr id="644"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18</xdr:row>
      <xdr:rowOff>0</xdr:rowOff>
    </xdr:from>
    <xdr:to>
      <xdr:col>13</xdr:col>
      <xdr:colOff>118382</xdr:colOff>
      <xdr:row>18</xdr:row>
      <xdr:rowOff>0</xdr:rowOff>
    </xdr:to>
    <xdr:pic>
      <xdr:nvPicPr>
        <xdr:cNvPr id="645"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18</xdr:row>
      <xdr:rowOff>0</xdr:rowOff>
    </xdr:from>
    <xdr:to>
      <xdr:col>13</xdr:col>
      <xdr:colOff>118382</xdr:colOff>
      <xdr:row>18</xdr:row>
      <xdr:rowOff>0</xdr:rowOff>
    </xdr:to>
    <xdr:pic>
      <xdr:nvPicPr>
        <xdr:cNvPr id="646"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18</xdr:row>
      <xdr:rowOff>0</xdr:rowOff>
    </xdr:from>
    <xdr:to>
      <xdr:col>13</xdr:col>
      <xdr:colOff>118382</xdr:colOff>
      <xdr:row>18</xdr:row>
      <xdr:rowOff>0</xdr:rowOff>
    </xdr:to>
    <xdr:pic>
      <xdr:nvPicPr>
        <xdr:cNvPr id="647"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18</xdr:row>
      <xdr:rowOff>0</xdr:rowOff>
    </xdr:from>
    <xdr:to>
      <xdr:col>13</xdr:col>
      <xdr:colOff>118382</xdr:colOff>
      <xdr:row>18</xdr:row>
      <xdr:rowOff>0</xdr:rowOff>
    </xdr:to>
    <xdr:pic>
      <xdr:nvPicPr>
        <xdr:cNvPr id="648"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18</xdr:row>
      <xdr:rowOff>0</xdr:rowOff>
    </xdr:from>
    <xdr:to>
      <xdr:col>13</xdr:col>
      <xdr:colOff>118382</xdr:colOff>
      <xdr:row>18</xdr:row>
      <xdr:rowOff>0</xdr:rowOff>
    </xdr:to>
    <xdr:pic>
      <xdr:nvPicPr>
        <xdr:cNvPr id="649"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18</xdr:row>
      <xdr:rowOff>0</xdr:rowOff>
    </xdr:from>
    <xdr:to>
      <xdr:col>13</xdr:col>
      <xdr:colOff>118382</xdr:colOff>
      <xdr:row>18</xdr:row>
      <xdr:rowOff>0</xdr:rowOff>
    </xdr:to>
    <xdr:pic>
      <xdr:nvPicPr>
        <xdr:cNvPr id="650"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18</xdr:row>
      <xdr:rowOff>0</xdr:rowOff>
    </xdr:from>
    <xdr:to>
      <xdr:col>13</xdr:col>
      <xdr:colOff>118382</xdr:colOff>
      <xdr:row>18</xdr:row>
      <xdr:rowOff>0</xdr:rowOff>
    </xdr:to>
    <xdr:pic>
      <xdr:nvPicPr>
        <xdr:cNvPr id="651"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18</xdr:row>
      <xdr:rowOff>0</xdr:rowOff>
    </xdr:from>
    <xdr:to>
      <xdr:col>13</xdr:col>
      <xdr:colOff>118382</xdr:colOff>
      <xdr:row>18</xdr:row>
      <xdr:rowOff>0</xdr:rowOff>
    </xdr:to>
    <xdr:pic>
      <xdr:nvPicPr>
        <xdr:cNvPr id="652"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18</xdr:row>
      <xdr:rowOff>0</xdr:rowOff>
    </xdr:from>
    <xdr:to>
      <xdr:col>13</xdr:col>
      <xdr:colOff>118382</xdr:colOff>
      <xdr:row>18</xdr:row>
      <xdr:rowOff>0</xdr:rowOff>
    </xdr:to>
    <xdr:pic>
      <xdr:nvPicPr>
        <xdr:cNvPr id="653"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18</xdr:row>
      <xdr:rowOff>0</xdr:rowOff>
    </xdr:from>
    <xdr:to>
      <xdr:col>13</xdr:col>
      <xdr:colOff>118382</xdr:colOff>
      <xdr:row>18</xdr:row>
      <xdr:rowOff>0</xdr:rowOff>
    </xdr:to>
    <xdr:pic>
      <xdr:nvPicPr>
        <xdr:cNvPr id="654"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18</xdr:row>
      <xdr:rowOff>0</xdr:rowOff>
    </xdr:from>
    <xdr:to>
      <xdr:col>13</xdr:col>
      <xdr:colOff>118382</xdr:colOff>
      <xdr:row>18</xdr:row>
      <xdr:rowOff>0</xdr:rowOff>
    </xdr:to>
    <xdr:pic>
      <xdr:nvPicPr>
        <xdr:cNvPr id="655" name="Picture 9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18</xdr:row>
      <xdr:rowOff>0</xdr:rowOff>
    </xdr:from>
    <xdr:to>
      <xdr:col>13</xdr:col>
      <xdr:colOff>118382</xdr:colOff>
      <xdr:row>18</xdr:row>
      <xdr:rowOff>0</xdr:rowOff>
    </xdr:to>
    <xdr:pic>
      <xdr:nvPicPr>
        <xdr:cNvPr id="656"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18</xdr:row>
      <xdr:rowOff>0</xdr:rowOff>
    </xdr:from>
    <xdr:to>
      <xdr:col>13</xdr:col>
      <xdr:colOff>118382</xdr:colOff>
      <xdr:row>18</xdr:row>
      <xdr:rowOff>0</xdr:rowOff>
    </xdr:to>
    <xdr:pic>
      <xdr:nvPicPr>
        <xdr:cNvPr id="657"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18</xdr:row>
      <xdr:rowOff>0</xdr:rowOff>
    </xdr:from>
    <xdr:to>
      <xdr:col>13</xdr:col>
      <xdr:colOff>118382</xdr:colOff>
      <xdr:row>18</xdr:row>
      <xdr:rowOff>0</xdr:rowOff>
    </xdr:to>
    <xdr:pic>
      <xdr:nvPicPr>
        <xdr:cNvPr id="658" name="Picture 65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18</xdr:row>
      <xdr:rowOff>0</xdr:rowOff>
    </xdr:from>
    <xdr:to>
      <xdr:col>13</xdr:col>
      <xdr:colOff>118382</xdr:colOff>
      <xdr:row>18</xdr:row>
      <xdr:rowOff>0</xdr:rowOff>
    </xdr:to>
    <xdr:pic>
      <xdr:nvPicPr>
        <xdr:cNvPr id="659"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xdr:col>
      <xdr:colOff>0</xdr:colOff>
      <xdr:row>5</xdr:row>
      <xdr:rowOff>0</xdr:rowOff>
    </xdr:from>
    <xdr:ext cx="9525" cy="0"/>
    <xdr:pic>
      <xdr:nvPicPr>
        <xdr:cNvPr id="1323" name="Picture 132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24" name="Picture 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25" name="Picture 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26" name="Picture 1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27" name="Picture 1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28" name="Picture 2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29" name="Picture 2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30" name="Picture 2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31" name="Picture 3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32" name="Picture 3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34" name="Picture 4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35" name="Picture 4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336"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37" name="Picture 4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338"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39" name="Picture 5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340"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41" name="Picture 5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342"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43" name="Picture 5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344"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45" name="Picture 6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46" name="Picture 6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347"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348"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349"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350"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51" name="Picture 6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352"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53" name="Picture 7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354"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55" name="Picture 7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56" name="Picture 7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57" name="Picture 7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58" name="Picture 7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59" name="Picture 7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60" name="Picture 7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61" name="Picture 8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62" name="Picture 8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63" name="Picture 8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64" name="Picture 8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65" name="Picture 8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66" name="Picture 8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67" name="Picture 8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68" name="Picture 8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69" name="Picture 8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70" name="Picture 8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71" name="Picture 9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72" name="Picture 9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73" name="Picture 9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74" name="Picture 9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75" name="Picture 9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76" name="Picture 9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77" name="Picture 9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378" name="Picture 9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79" name="Picture 9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380"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81" name="Picture 10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382"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83" name="Picture 10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384" name="Picture 10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85" name="Picture 10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386"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87" name="Picture 10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88" name="Picture 10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89" name="Picture 10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90" name="Picture 10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91" name="Picture 11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92" name="Picture 11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93" name="Picture 11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94" name="Picture 11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95" name="Picture 11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96" name="Picture 11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97" name="Picture 11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398" name="Picture 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399" name="Picture 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00" name="Picture 1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01" name="Picture 1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02" name="Picture 1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03" name="Picture 2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04" name="Picture 2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05" name="Picture 3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06" name="Picture 3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07" name="Picture 3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08"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09"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10"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11"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12"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13"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14"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15"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16"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17"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18"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19" name="Picture 141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20"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21"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22" name="Picture 142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23"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24" name="Picture 3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25"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26"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27"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28"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29"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30"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31"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32"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33"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34"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35"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36" name="Picture 9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37"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38"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39" name="Picture 10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40"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41" name="Picture 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42" name="Picture 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43" name="Picture 1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44" name="Picture 1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45" name="Picture 1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46" name="Picture 2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47" name="Picture 2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48" name="Picture 3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49" name="Picture 3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50" name="Picture 3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51"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52"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53"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54"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55"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56"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57"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58"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59"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60"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61"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62" name="Picture 146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63"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64"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65" name="Picture 14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66"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67" name="Picture 3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68"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69"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70"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71"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72"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73"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74"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75"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76"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77"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78"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79" name="Picture 9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80"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81"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82" name="Picture 10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83"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84" name="Picture 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85" name="Picture 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86" name="Picture 1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87" name="Picture 1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88" name="Picture 1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89" name="Picture 2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90" name="Picture 2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91" name="Picture 3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92" name="Picture 3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93" name="Picture 3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94"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95"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96"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97"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98"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99"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00"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01"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02"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03"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04"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05" name="Picture 150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06"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07"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08" name="Picture 150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09"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10" name="Picture 3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11"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12"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13"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14"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15"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16"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17"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18"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19"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20"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21"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22" name="Picture 9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23"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24"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25" name="Picture 10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26"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27" name="Picture 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28" name="Picture 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29" name="Picture 1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30" name="Picture 1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31" name="Picture 1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32" name="Picture 2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33" name="Picture 2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34" name="Picture 3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35" name="Picture 3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36" name="Picture 3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37"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38"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39"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40"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41"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42"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43"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44"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45"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46"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47"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48" name="Picture 15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49"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50"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51" name="Picture 155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52"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18</xdr:row>
      <xdr:rowOff>0</xdr:rowOff>
    </xdr:from>
    <xdr:ext cx="9525" cy="0"/>
    <xdr:pic>
      <xdr:nvPicPr>
        <xdr:cNvPr id="1553" name="Picture 155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18</xdr:row>
      <xdr:rowOff>0</xdr:rowOff>
    </xdr:from>
    <xdr:ext cx="9525" cy="0"/>
    <xdr:pic>
      <xdr:nvPicPr>
        <xdr:cNvPr id="1554" name="Picture 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18</xdr:row>
      <xdr:rowOff>0</xdr:rowOff>
    </xdr:from>
    <xdr:ext cx="9525" cy="0"/>
    <xdr:pic>
      <xdr:nvPicPr>
        <xdr:cNvPr id="1555" name="Picture 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18</xdr:row>
      <xdr:rowOff>0</xdr:rowOff>
    </xdr:from>
    <xdr:ext cx="9525" cy="0"/>
    <xdr:pic>
      <xdr:nvPicPr>
        <xdr:cNvPr id="1556" name="Picture 1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18</xdr:row>
      <xdr:rowOff>0</xdr:rowOff>
    </xdr:from>
    <xdr:ext cx="9525" cy="0"/>
    <xdr:pic>
      <xdr:nvPicPr>
        <xdr:cNvPr id="1557" name="Picture 1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18</xdr:row>
      <xdr:rowOff>0</xdr:rowOff>
    </xdr:from>
    <xdr:ext cx="9525" cy="0"/>
    <xdr:pic>
      <xdr:nvPicPr>
        <xdr:cNvPr id="1558" name="Picture 2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18</xdr:row>
      <xdr:rowOff>0</xdr:rowOff>
    </xdr:from>
    <xdr:ext cx="9525" cy="0"/>
    <xdr:pic>
      <xdr:nvPicPr>
        <xdr:cNvPr id="1559" name="Picture 2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18</xdr:row>
      <xdr:rowOff>0</xdr:rowOff>
    </xdr:from>
    <xdr:ext cx="9525" cy="0"/>
    <xdr:pic>
      <xdr:nvPicPr>
        <xdr:cNvPr id="1560" name="Picture 2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18</xdr:row>
      <xdr:rowOff>0</xdr:rowOff>
    </xdr:from>
    <xdr:ext cx="9525" cy="0"/>
    <xdr:pic>
      <xdr:nvPicPr>
        <xdr:cNvPr id="1561" name="Picture 3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18</xdr:row>
      <xdr:rowOff>0</xdr:rowOff>
    </xdr:from>
    <xdr:ext cx="9525" cy="0"/>
    <xdr:pic>
      <xdr:nvPicPr>
        <xdr:cNvPr id="1562" name="Picture 3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18</xdr:row>
      <xdr:rowOff>0</xdr:rowOff>
    </xdr:from>
    <xdr:ext cx="9525" cy="0"/>
    <xdr:pic>
      <xdr:nvPicPr>
        <xdr:cNvPr id="1564" name="Picture 4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18</xdr:row>
      <xdr:rowOff>0</xdr:rowOff>
    </xdr:from>
    <xdr:ext cx="9525" cy="0"/>
    <xdr:pic>
      <xdr:nvPicPr>
        <xdr:cNvPr id="1565" name="Picture 4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18</xdr:row>
      <xdr:rowOff>0</xdr:rowOff>
    </xdr:from>
    <xdr:ext cx="9525" cy="0"/>
    <xdr:pic>
      <xdr:nvPicPr>
        <xdr:cNvPr id="1567" name="Picture 4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18</xdr:row>
      <xdr:rowOff>0</xdr:rowOff>
    </xdr:from>
    <xdr:ext cx="9525" cy="0"/>
    <xdr:pic>
      <xdr:nvPicPr>
        <xdr:cNvPr id="1569" name="Picture 5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18</xdr:row>
      <xdr:rowOff>0</xdr:rowOff>
    </xdr:from>
    <xdr:ext cx="9525" cy="0"/>
    <xdr:pic>
      <xdr:nvPicPr>
        <xdr:cNvPr id="1571" name="Picture 5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18</xdr:row>
      <xdr:rowOff>0</xdr:rowOff>
    </xdr:from>
    <xdr:ext cx="9525" cy="0"/>
    <xdr:pic>
      <xdr:nvPicPr>
        <xdr:cNvPr id="1573" name="Picture 5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18</xdr:row>
      <xdr:rowOff>0</xdr:rowOff>
    </xdr:from>
    <xdr:ext cx="9525" cy="0"/>
    <xdr:pic>
      <xdr:nvPicPr>
        <xdr:cNvPr id="1575" name="Picture 6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18</xdr:row>
      <xdr:rowOff>0</xdr:rowOff>
    </xdr:from>
    <xdr:ext cx="9525" cy="0"/>
    <xdr:pic>
      <xdr:nvPicPr>
        <xdr:cNvPr id="1576" name="Picture 6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18</xdr:row>
      <xdr:rowOff>0</xdr:rowOff>
    </xdr:from>
    <xdr:ext cx="1933575" cy="0"/>
    <xdr:pic>
      <xdr:nvPicPr>
        <xdr:cNvPr id="1580"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18</xdr:row>
      <xdr:rowOff>0</xdr:rowOff>
    </xdr:from>
    <xdr:ext cx="9525" cy="0"/>
    <xdr:pic>
      <xdr:nvPicPr>
        <xdr:cNvPr id="1581" name="Picture 6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18</xdr:row>
      <xdr:rowOff>0</xdr:rowOff>
    </xdr:from>
    <xdr:ext cx="1933575" cy="0"/>
    <xdr:pic>
      <xdr:nvPicPr>
        <xdr:cNvPr id="1582"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18</xdr:row>
      <xdr:rowOff>0</xdr:rowOff>
    </xdr:from>
    <xdr:ext cx="9525" cy="0"/>
    <xdr:pic>
      <xdr:nvPicPr>
        <xdr:cNvPr id="1583" name="Picture 7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18</xdr:row>
      <xdr:rowOff>0</xdr:rowOff>
    </xdr:from>
    <xdr:ext cx="1933575" cy="0"/>
    <xdr:pic>
      <xdr:nvPicPr>
        <xdr:cNvPr id="1584"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18</xdr:row>
      <xdr:rowOff>0</xdr:rowOff>
    </xdr:from>
    <xdr:ext cx="9525" cy="0"/>
    <xdr:pic>
      <xdr:nvPicPr>
        <xdr:cNvPr id="1585" name="Picture 7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18</xdr:row>
      <xdr:rowOff>0</xdr:rowOff>
    </xdr:from>
    <xdr:ext cx="9525" cy="0"/>
    <xdr:pic>
      <xdr:nvPicPr>
        <xdr:cNvPr id="1586" name="Picture 7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18</xdr:row>
      <xdr:rowOff>0</xdr:rowOff>
    </xdr:from>
    <xdr:ext cx="9525" cy="0"/>
    <xdr:pic>
      <xdr:nvPicPr>
        <xdr:cNvPr id="1587" name="Picture 7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18</xdr:row>
      <xdr:rowOff>0</xdr:rowOff>
    </xdr:from>
    <xdr:ext cx="9525" cy="0"/>
    <xdr:pic>
      <xdr:nvPicPr>
        <xdr:cNvPr id="1588" name="Picture 7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18</xdr:row>
      <xdr:rowOff>0</xdr:rowOff>
    </xdr:from>
    <xdr:ext cx="9525" cy="0"/>
    <xdr:pic>
      <xdr:nvPicPr>
        <xdr:cNvPr id="1589" name="Picture 7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18</xdr:row>
      <xdr:rowOff>0</xdr:rowOff>
    </xdr:from>
    <xdr:ext cx="9525" cy="0"/>
    <xdr:pic>
      <xdr:nvPicPr>
        <xdr:cNvPr id="1590" name="Picture 7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18</xdr:row>
      <xdr:rowOff>0</xdr:rowOff>
    </xdr:from>
    <xdr:ext cx="9525" cy="0"/>
    <xdr:pic>
      <xdr:nvPicPr>
        <xdr:cNvPr id="1591" name="Picture 8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18</xdr:row>
      <xdr:rowOff>0</xdr:rowOff>
    </xdr:from>
    <xdr:ext cx="9525" cy="0"/>
    <xdr:pic>
      <xdr:nvPicPr>
        <xdr:cNvPr id="1592" name="Picture 8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18</xdr:row>
      <xdr:rowOff>0</xdr:rowOff>
    </xdr:from>
    <xdr:ext cx="9525" cy="0"/>
    <xdr:pic>
      <xdr:nvPicPr>
        <xdr:cNvPr id="1593" name="Picture 8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18</xdr:row>
      <xdr:rowOff>0</xdr:rowOff>
    </xdr:from>
    <xdr:ext cx="9525" cy="0"/>
    <xdr:pic>
      <xdr:nvPicPr>
        <xdr:cNvPr id="1594" name="Picture 8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18</xdr:row>
      <xdr:rowOff>0</xdr:rowOff>
    </xdr:from>
    <xdr:ext cx="9525" cy="0"/>
    <xdr:pic>
      <xdr:nvPicPr>
        <xdr:cNvPr id="1595" name="Picture 8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18</xdr:row>
      <xdr:rowOff>0</xdr:rowOff>
    </xdr:from>
    <xdr:ext cx="9525" cy="0"/>
    <xdr:pic>
      <xdr:nvPicPr>
        <xdr:cNvPr id="1596" name="Picture 8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18</xdr:row>
      <xdr:rowOff>0</xdr:rowOff>
    </xdr:from>
    <xdr:ext cx="9525" cy="0"/>
    <xdr:pic>
      <xdr:nvPicPr>
        <xdr:cNvPr id="1597" name="Picture 8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18</xdr:row>
      <xdr:rowOff>0</xdr:rowOff>
    </xdr:from>
    <xdr:ext cx="9525" cy="0"/>
    <xdr:pic>
      <xdr:nvPicPr>
        <xdr:cNvPr id="1598" name="Picture 8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18</xdr:row>
      <xdr:rowOff>0</xdr:rowOff>
    </xdr:from>
    <xdr:ext cx="9525" cy="0"/>
    <xdr:pic>
      <xdr:nvPicPr>
        <xdr:cNvPr id="1599" name="Picture 8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18</xdr:row>
      <xdr:rowOff>0</xdr:rowOff>
    </xdr:from>
    <xdr:ext cx="9525" cy="0"/>
    <xdr:pic>
      <xdr:nvPicPr>
        <xdr:cNvPr id="1600" name="Picture 8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18</xdr:row>
      <xdr:rowOff>0</xdr:rowOff>
    </xdr:from>
    <xdr:ext cx="9525" cy="0"/>
    <xdr:pic>
      <xdr:nvPicPr>
        <xdr:cNvPr id="1601" name="Picture 9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18</xdr:row>
      <xdr:rowOff>0</xdr:rowOff>
    </xdr:from>
    <xdr:ext cx="9525" cy="0"/>
    <xdr:pic>
      <xdr:nvPicPr>
        <xdr:cNvPr id="1602" name="Picture 9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18</xdr:row>
      <xdr:rowOff>0</xdr:rowOff>
    </xdr:from>
    <xdr:ext cx="9525" cy="0"/>
    <xdr:pic>
      <xdr:nvPicPr>
        <xdr:cNvPr id="1603" name="Picture 9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18</xdr:row>
      <xdr:rowOff>0</xdr:rowOff>
    </xdr:from>
    <xdr:ext cx="9525" cy="0"/>
    <xdr:pic>
      <xdr:nvPicPr>
        <xdr:cNvPr id="1604" name="Picture 9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18</xdr:row>
      <xdr:rowOff>0</xdr:rowOff>
    </xdr:from>
    <xdr:ext cx="9525" cy="0"/>
    <xdr:pic>
      <xdr:nvPicPr>
        <xdr:cNvPr id="1605" name="Picture 9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18</xdr:row>
      <xdr:rowOff>0</xdr:rowOff>
    </xdr:from>
    <xdr:ext cx="9525" cy="0"/>
    <xdr:pic>
      <xdr:nvPicPr>
        <xdr:cNvPr id="1606" name="Picture 9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18</xdr:row>
      <xdr:rowOff>0</xdr:rowOff>
    </xdr:from>
    <xdr:ext cx="9525" cy="0"/>
    <xdr:pic>
      <xdr:nvPicPr>
        <xdr:cNvPr id="1607" name="Picture 9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18</xdr:row>
      <xdr:rowOff>0</xdr:rowOff>
    </xdr:from>
    <xdr:ext cx="1933575" cy="0"/>
    <xdr:pic>
      <xdr:nvPicPr>
        <xdr:cNvPr id="1608" name="Picture 9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18</xdr:row>
      <xdr:rowOff>0</xdr:rowOff>
    </xdr:from>
    <xdr:ext cx="9525" cy="0"/>
    <xdr:pic>
      <xdr:nvPicPr>
        <xdr:cNvPr id="1609" name="Picture 9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18</xdr:row>
      <xdr:rowOff>0</xdr:rowOff>
    </xdr:from>
    <xdr:ext cx="1933575" cy="0"/>
    <xdr:pic>
      <xdr:nvPicPr>
        <xdr:cNvPr id="1610"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18</xdr:row>
      <xdr:rowOff>0</xdr:rowOff>
    </xdr:from>
    <xdr:ext cx="9525" cy="0"/>
    <xdr:pic>
      <xdr:nvPicPr>
        <xdr:cNvPr id="1611" name="Picture 10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18</xdr:row>
      <xdr:rowOff>0</xdr:rowOff>
    </xdr:from>
    <xdr:ext cx="1933575" cy="0"/>
    <xdr:pic>
      <xdr:nvPicPr>
        <xdr:cNvPr id="1612"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18</xdr:row>
      <xdr:rowOff>0</xdr:rowOff>
    </xdr:from>
    <xdr:ext cx="9525" cy="0"/>
    <xdr:pic>
      <xdr:nvPicPr>
        <xdr:cNvPr id="1613" name="Picture 10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18</xdr:row>
      <xdr:rowOff>0</xdr:rowOff>
    </xdr:from>
    <xdr:ext cx="1933575" cy="0"/>
    <xdr:pic>
      <xdr:nvPicPr>
        <xdr:cNvPr id="1614" name="Picture 10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18</xdr:row>
      <xdr:rowOff>0</xdr:rowOff>
    </xdr:from>
    <xdr:ext cx="9525" cy="0"/>
    <xdr:pic>
      <xdr:nvPicPr>
        <xdr:cNvPr id="1615" name="Picture 10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18</xdr:row>
      <xdr:rowOff>0</xdr:rowOff>
    </xdr:from>
    <xdr:ext cx="1933575" cy="0"/>
    <xdr:pic>
      <xdr:nvPicPr>
        <xdr:cNvPr id="1616"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18</xdr:row>
      <xdr:rowOff>0</xdr:rowOff>
    </xdr:from>
    <xdr:ext cx="9525" cy="0"/>
    <xdr:pic>
      <xdr:nvPicPr>
        <xdr:cNvPr id="1617" name="Picture 10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18</xdr:row>
      <xdr:rowOff>0</xdr:rowOff>
    </xdr:from>
    <xdr:ext cx="9525" cy="0"/>
    <xdr:pic>
      <xdr:nvPicPr>
        <xdr:cNvPr id="1618" name="Picture 10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18</xdr:row>
      <xdr:rowOff>0</xdr:rowOff>
    </xdr:from>
    <xdr:ext cx="9525" cy="0"/>
    <xdr:pic>
      <xdr:nvPicPr>
        <xdr:cNvPr id="1619" name="Picture 10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18</xdr:row>
      <xdr:rowOff>0</xdr:rowOff>
    </xdr:from>
    <xdr:ext cx="9525" cy="0"/>
    <xdr:pic>
      <xdr:nvPicPr>
        <xdr:cNvPr id="1620" name="Picture 10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18</xdr:row>
      <xdr:rowOff>0</xdr:rowOff>
    </xdr:from>
    <xdr:ext cx="9525" cy="0"/>
    <xdr:pic>
      <xdr:nvPicPr>
        <xdr:cNvPr id="1621" name="Picture 11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18</xdr:row>
      <xdr:rowOff>0</xdr:rowOff>
    </xdr:from>
    <xdr:ext cx="9525" cy="0"/>
    <xdr:pic>
      <xdr:nvPicPr>
        <xdr:cNvPr id="1622" name="Picture 11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18</xdr:row>
      <xdr:rowOff>0</xdr:rowOff>
    </xdr:from>
    <xdr:ext cx="9525" cy="0"/>
    <xdr:pic>
      <xdr:nvPicPr>
        <xdr:cNvPr id="1623" name="Picture 11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18</xdr:row>
      <xdr:rowOff>0</xdr:rowOff>
    </xdr:from>
    <xdr:ext cx="9525" cy="0"/>
    <xdr:pic>
      <xdr:nvPicPr>
        <xdr:cNvPr id="1624" name="Picture 11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18</xdr:row>
      <xdr:rowOff>0</xdr:rowOff>
    </xdr:from>
    <xdr:ext cx="9525" cy="0"/>
    <xdr:pic>
      <xdr:nvPicPr>
        <xdr:cNvPr id="1625" name="Picture 11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18</xdr:row>
      <xdr:rowOff>0</xdr:rowOff>
    </xdr:from>
    <xdr:ext cx="9525" cy="0"/>
    <xdr:pic>
      <xdr:nvPicPr>
        <xdr:cNvPr id="1626" name="Picture 11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18</xdr:row>
      <xdr:rowOff>0</xdr:rowOff>
    </xdr:from>
    <xdr:ext cx="9525" cy="0"/>
    <xdr:pic>
      <xdr:nvPicPr>
        <xdr:cNvPr id="1627" name="Picture 11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18</xdr:row>
      <xdr:rowOff>0</xdr:rowOff>
    </xdr:from>
    <xdr:ext cx="1933575" cy="0"/>
    <xdr:pic>
      <xdr:nvPicPr>
        <xdr:cNvPr id="1628" name="Picture 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18</xdr:row>
      <xdr:rowOff>0</xdr:rowOff>
    </xdr:from>
    <xdr:ext cx="1933575" cy="0"/>
    <xdr:pic>
      <xdr:nvPicPr>
        <xdr:cNvPr id="1629" name="Picture 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18</xdr:row>
      <xdr:rowOff>0</xdr:rowOff>
    </xdr:from>
    <xdr:ext cx="1933575" cy="0"/>
    <xdr:pic>
      <xdr:nvPicPr>
        <xdr:cNvPr id="1630" name="Picture 1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18</xdr:row>
      <xdr:rowOff>0</xdr:rowOff>
    </xdr:from>
    <xdr:ext cx="1933575" cy="0"/>
    <xdr:pic>
      <xdr:nvPicPr>
        <xdr:cNvPr id="1631" name="Picture 1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18</xdr:row>
      <xdr:rowOff>0</xdr:rowOff>
    </xdr:from>
    <xdr:ext cx="1933575" cy="0"/>
    <xdr:pic>
      <xdr:nvPicPr>
        <xdr:cNvPr id="1632" name="Picture 1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18</xdr:row>
      <xdr:rowOff>0</xdr:rowOff>
    </xdr:from>
    <xdr:ext cx="1933575" cy="0"/>
    <xdr:pic>
      <xdr:nvPicPr>
        <xdr:cNvPr id="1633" name="Picture 2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18</xdr:row>
      <xdr:rowOff>0</xdr:rowOff>
    </xdr:from>
    <xdr:ext cx="1933575" cy="0"/>
    <xdr:pic>
      <xdr:nvPicPr>
        <xdr:cNvPr id="1634" name="Picture 2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18</xdr:row>
      <xdr:rowOff>0</xdr:rowOff>
    </xdr:from>
    <xdr:ext cx="1933575" cy="0"/>
    <xdr:pic>
      <xdr:nvPicPr>
        <xdr:cNvPr id="1635" name="Picture 3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18</xdr:row>
      <xdr:rowOff>0</xdr:rowOff>
    </xdr:from>
    <xdr:ext cx="1933575" cy="0"/>
    <xdr:pic>
      <xdr:nvPicPr>
        <xdr:cNvPr id="1636" name="Picture 3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18</xdr:row>
      <xdr:rowOff>0</xdr:rowOff>
    </xdr:from>
    <xdr:ext cx="1933575" cy="0"/>
    <xdr:pic>
      <xdr:nvPicPr>
        <xdr:cNvPr id="1637" name="Picture 3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18</xdr:row>
      <xdr:rowOff>0</xdr:rowOff>
    </xdr:from>
    <xdr:ext cx="1933575" cy="0"/>
    <xdr:pic>
      <xdr:nvPicPr>
        <xdr:cNvPr id="1638"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18</xdr:row>
      <xdr:rowOff>0</xdr:rowOff>
    </xdr:from>
    <xdr:ext cx="1933575" cy="0"/>
    <xdr:pic>
      <xdr:nvPicPr>
        <xdr:cNvPr id="1639"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18</xdr:row>
      <xdr:rowOff>0</xdr:rowOff>
    </xdr:from>
    <xdr:ext cx="1933575" cy="0"/>
    <xdr:pic>
      <xdr:nvPicPr>
        <xdr:cNvPr id="1640"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18</xdr:row>
      <xdr:rowOff>0</xdr:rowOff>
    </xdr:from>
    <xdr:ext cx="1933575" cy="0"/>
    <xdr:pic>
      <xdr:nvPicPr>
        <xdr:cNvPr id="1641"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18</xdr:row>
      <xdr:rowOff>0</xdr:rowOff>
    </xdr:from>
    <xdr:ext cx="1933575" cy="0"/>
    <xdr:pic>
      <xdr:nvPicPr>
        <xdr:cNvPr id="1642"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18</xdr:row>
      <xdr:rowOff>0</xdr:rowOff>
    </xdr:from>
    <xdr:ext cx="1933575" cy="0"/>
    <xdr:pic>
      <xdr:nvPicPr>
        <xdr:cNvPr id="1643"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18</xdr:row>
      <xdr:rowOff>0</xdr:rowOff>
    </xdr:from>
    <xdr:ext cx="1933575" cy="0"/>
    <xdr:pic>
      <xdr:nvPicPr>
        <xdr:cNvPr id="1644"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18</xdr:row>
      <xdr:rowOff>0</xdr:rowOff>
    </xdr:from>
    <xdr:ext cx="1933575" cy="0"/>
    <xdr:pic>
      <xdr:nvPicPr>
        <xdr:cNvPr id="1645"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18</xdr:row>
      <xdr:rowOff>0</xdr:rowOff>
    </xdr:from>
    <xdr:ext cx="1933575" cy="0"/>
    <xdr:pic>
      <xdr:nvPicPr>
        <xdr:cNvPr id="1646"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18</xdr:row>
      <xdr:rowOff>0</xdr:rowOff>
    </xdr:from>
    <xdr:ext cx="1933575" cy="0"/>
    <xdr:pic>
      <xdr:nvPicPr>
        <xdr:cNvPr id="1647"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18</xdr:row>
      <xdr:rowOff>0</xdr:rowOff>
    </xdr:from>
    <xdr:ext cx="1933575" cy="0"/>
    <xdr:pic>
      <xdr:nvPicPr>
        <xdr:cNvPr id="1648"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18</xdr:row>
      <xdr:rowOff>0</xdr:rowOff>
    </xdr:from>
    <xdr:ext cx="1933575" cy="0"/>
    <xdr:pic>
      <xdr:nvPicPr>
        <xdr:cNvPr id="1649" name="Picture 9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18</xdr:row>
      <xdr:rowOff>0</xdr:rowOff>
    </xdr:from>
    <xdr:ext cx="1933575" cy="0"/>
    <xdr:pic>
      <xdr:nvPicPr>
        <xdr:cNvPr id="1650"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18</xdr:row>
      <xdr:rowOff>0</xdr:rowOff>
    </xdr:from>
    <xdr:ext cx="1933575" cy="0"/>
    <xdr:pic>
      <xdr:nvPicPr>
        <xdr:cNvPr id="1651"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18</xdr:row>
      <xdr:rowOff>0</xdr:rowOff>
    </xdr:from>
    <xdr:ext cx="1933575" cy="0"/>
    <xdr:pic>
      <xdr:nvPicPr>
        <xdr:cNvPr id="1652" name="Picture 16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18</xdr:row>
      <xdr:rowOff>0</xdr:rowOff>
    </xdr:from>
    <xdr:ext cx="1933575" cy="0"/>
    <xdr:pic>
      <xdr:nvPicPr>
        <xdr:cNvPr id="1653"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O402"/>
  <sheetViews>
    <sheetView view="pageBreakPreview" topLeftCell="A10" zoomScale="80" zoomScaleNormal="75" zoomScaleSheetLayoutView="80" workbookViewId="0">
      <selection activeCell="B33" sqref="B33"/>
    </sheetView>
  </sheetViews>
  <sheetFormatPr defaultColWidth="10.140625" defaultRowHeight="12.75" x14ac:dyDescent="0.2"/>
  <cols>
    <col min="1" max="1" width="22.5703125" style="60" customWidth="1"/>
    <col min="2" max="2" width="18.85546875" style="24" bestFit="1" customWidth="1"/>
    <col min="3" max="7" width="10.140625" style="24" customWidth="1"/>
    <col min="8" max="8" width="5.5703125" style="19" customWidth="1"/>
    <col min="9" max="13" width="10.140625" style="24" customWidth="1"/>
    <col min="14" max="14" width="5.5703125" style="19" customWidth="1"/>
    <col min="15" max="19" width="10.140625" style="24" customWidth="1"/>
    <col min="20" max="20" width="5.5703125" style="19" customWidth="1"/>
    <col min="21" max="25" width="10.140625" style="24" customWidth="1"/>
    <col min="26" max="26" width="5.5703125" style="19" customWidth="1"/>
    <col min="27" max="31" width="10.140625" style="24" customWidth="1"/>
    <col min="32" max="32" width="5.5703125" style="19" customWidth="1"/>
    <col min="33" max="37" width="10.140625" style="24" customWidth="1"/>
    <col min="38" max="38" width="5.5703125" style="19" customWidth="1"/>
    <col min="39" max="43" width="10.140625" style="24" customWidth="1"/>
    <col min="44" max="44" width="5.5703125" style="19" customWidth="1"/>
    <col min="45" max="49" width="10.140625" style="24" customWidth="1"/>
    <col min="50" max="50" width="5.5703125" style="19" customWidth="1"/>
    <col min="51" max="55" width="10.140625" style="24" customWidth="1"/>
    <col min="56" max="56" width="5.5703125" style="19" customWidth="1"/>
    <col min="57" max="61" width="10.140625" style="24" customWidth="1"/>
    <col min="62" max="62" width="5.5703125" style="19" customWidth="1"/>
    <col min="63" max="67" width="10.140625" style="24" customWidth="1"/>
    <col min="68" max="68" width="5.5703125" style="19" customWidth="1"/>
    <col min="69" max="73" width="10.140625" style="24" customWidth="1"/>
    <col min="74" max="74" width="5.5703125" style="19" customWidth="1"/>
    <col min="75" max="79" width="10.140625" style="24" customWidth="1"/>
    <col min="80" max="80" width="5.5703125" style="19" customWidth="1"/>
    <col min="81" max="85" width="10.140625" style="24" hidden="1" customWidth="1"/>
    <col min="86" max="86" width="5.5703125" style="19" hidden="1" customWidth="1"/>
    <col min="87" max="91" width="10.140625" style="24" hidden="1" customWidth="1"/>
    <col min="92" max="92" width="5.5703125" style="19" hidden="1" customWidth="1"/>
    <col min="93" max="97" width="10.140625" style="24" hidden="1" customWidth="1"/>
    <col min="98" max="98" width="5.5703125" style="19" hidden="1" customWidth="1"/>
    <col min="99" max="103" width="0" style="24" hidden="1" customWidth="1"/>
    <col min="104" max="104" width="4.85546875" style="19" hidden="1" customWidth="1"/>
    <col min="105" max="109" width="0" style="24" hidden="1" customWidth="1"/>
    <col min="110" max="110" width="4.5703125" style="19" hidden="1" customWidth="1"/>
    <col min="111" max="115" width="0" style="24" hidden="1" customWidth="1"/>
    <col min="116" max="116" width="0" style="19" hidden="1" customWidth="1"/>
    <col min="117" max="121" width="0" style="24" hidden="1" customWidth="1"/>
    <col min="122" max="122" width="0" style="19" hidden="1" customWidth="1"/>
    <col min="123" max="126" width="0" style="26" hidden="1" customWidth="1"/>
    <col min="127" max="127" width="0" style="24" hidden="1" customWidth="1"/>
    <col min="128" max="128" width="0" style="34" hidden="1" customWidth="1"/>
    <col min="129" max="132" width="0" style="21" hidden="1" customWidth="1"/>
    <col min="133" max="133" width="0" style="24" hidden="1" customWidth="1"/>
    <col min="134" max="134" width="0" style="22" hidden="1" customWidth="1"/>
    <col min="135" max="138" width="0" style="23" hidden="1" customWidth="1"/>
    <col min="139" max="139" width="0" style="24" hidden="1" customWidth="1"/>
    <col min="140" max="140" width="0" style="22" hidden="1" customWidth="1"/>
    <col min="141" max="144" width="0" style="23" hidden="1" customWidth="1"/>
    <col min="145" max="145" width="0" style="24" hidden="1" customWidth="1"/>
    <col min="146" max="165" width="0" style="1" hidden="1" customWidth="1"/>
    <col min="166" max="16384" width="10.140625" style="1"/>
  </cols>
  <sheetData>
    <row r="1" spans="1:145" s="48" customFormat="1" ht="15" customHeight="1" x14ac:dyDescent="0.25">
      <c r="A1" s="55"/>
      <c r="B1" s="43"/>
      <c r="C1" s="117">
        <v>42461</v>
      </c>
      <c r="D1" s="118"/>
      <c r="E1" s="118"/>
      <c r="F1" s="118"/>
      <c r="G1" s="119" t="s">
        <v>57</v>
      </c>
      <c r="H1" s="44"/>
      <c r="I1" s="117">
        <v>42430</v>
      </c>
      <c r="J1" s="118"/>
      <c r="K1" s="118"/>
      <c r="L1" s="118"/>
      <c r="M1" s="119" t="s">
        <v>57</v>
      </c>
      <c r="N1" s="44"/>
      <c r="O1" s="117">
        <v>42401</v>
      </c>
      <c r="P1" s="118"/>
      <c r="Q1" s="118"/>
      <c r="R1" s="118"/>
      <c r="S1" s="119" t="s">
        <v>57</v>
      </c>
      <c r="T1" s="44"/>
      <c r="U1" s="117">
        <v>42370</v>
      </c>
      <c r="V1" s="118"/>
      <c r="W1" s="118"/>
      <c r="X1" s="118"/>
      <c r="Y1" s="119" t="s">
        <v>57</v>
      </c>
      <c r="Z1" s="44"/>
      <c r="AA1" s="117">
        <v>42339</v>
      </c>
      <c r="AB1" s="118"/>
      <c r="AC1" s="118"/>
      <c r="AD1" s="118"/>
      <c r="AE1" s="119" t="s">
        <v>57</v>
      </c>
      <c r="AF1" s="44"/>
      <c r="AG1" s="117">
        <v>42309</v>
      </c>
      <c r="AH1" s="118"/>
      <c r="AI1" s="118"/>
      <c r="AJ1" s="118"/>
      <c r="AK1" s="119" t="s">
        <v>57</v>
      </c>
      <c r="AL1" s="44"/>
      <c r="AM1" s="117">
        <v>42278</v>
      </c>
      <c r="AN1" s="118"/>
      <c r="AO1" s="118"/>
      <c r="AP1" s="118"/>
      <c r="AQ1" s="119" t="s">
        <v>57</v>
      </c>
      <c r="AR1" s="44"/>
      <c r="AS1" s="117">
        <v>42248</v>
      </c>
      <c r="AT1" s="118"/>
      <c r="AU1" s="118"/>
      <c r="AV1" s="118"/>
      <c r="AW1" s="119" t="s">
        <v>57</v>
      </c>
      <c r="AX1" s="44"/>
      <c r="AY1" s="117">
        <v>42217</v>
      </c>
      <c r="AZ1" s="118"/>
      <c r="BA1" s="118"/>
      <c r="BB1" s="118"/>
      <c r="BC1" s="119" t="s">
        <v>57</v>
      </c>
      <c r="BD1" s="44"/>
      <c r="BE1" s="117">
        <v>42186</v>
      </c>
      <c r="BF1" s="118"/>
      <c r="BG1" s="118"/>
      <c r="BH1" s="118"/>
      <c r="BI1" s="119" t="s">
        <v>57</v>
      </c>
      <c r="BJ1" s="44"/>
      <c r="BK1" s="117">
        <v>42156</v>
      </c>
      <c r="BL1" s="118"/>
      <c r="BM1" s="118"/>
      <c r="BN1" s="118"/>
      <c r="BO1" s="119" t="s">
        <v>57</v>
      </c>
      <c r="BP1" s="44"/>
      <c r="BQ1" s="117">
        <v>42125</v>
      </c>
      <c r="BR1" s="118"/>
      <c r="BS1" s="118"/>
      <c r="BT1" s="118"/>
      <c r="BU1" s="119" t="s">
        <v>57</v>
      </c>
      <c r="BV1" s="44"/>
      <c r="BW1" s="117">
        <v>42095</v>
      </c>
      <c r="BX1" s="118"/>
      <c r="BY1" s="118"/>
      <c r="BZ1" s="118"/>
      <c r="CA1" s="119" t="s">
        <v>57</v>
      </c>
      <c r="CB1" s="44"/>
      <c r="CC1" s="117">
        <v>42064</v>
      </c>
      <c r="CD1" s="118"/>
      <c r="CE1" s="118"/>
      <c r="CF1" s="118"/>
      <c r="CG1" s="119" t="s">
        <v>57</v>
      </c>
      <c r="CH1" s="44"/>
      <c r="CI1" s="117">
        <v>42036</v>
      </c>
      <c r="CJ1" s="118"/>
      <c r="CK1" s="118"/>
      <c r="CL1" s="118"/>
      <c r="CM1" s="119" t="s">
        <v>57</v>
      </c>
      <c r="CN1" s="44"/>
      <c r="CO1" s="117">
        <v>42005</v>
      </c>
      <c r="CP1" s="118"/>
      <c r="CQ1" s="118"/>
      <c r="CR1" s="118"/>
      <c r="CS1" s="119" t="s">
        <v>57</v>
      </c>
      <c r="CT1" s="44"/>
      <c r="CU1" s="117">
        <v>41974</v>
      </c>
      <c r="CV1" s="118"/>
      <c r="CW1" s="118"/>
      <c r="CX1" s="118"/>
      <c r="CY1" s="119" t="s">
        <v>57</v>
      </c>
      <c r="CZ1" s="44"/>
      <c r="DA1" s="117">
        <v>41944</v>
      </c>
      <c r="DB1" s="118"/>
      <c r="DC1" s="118"/>
      <c r="DD1" s="118"/>
      <c r="DE1" s="119" t="s">
        <v>57</v>
      </c>
      <c r="DF1" s="44"/>
      <c r="DG1" s="117">
        <v>41913</v>
      </c>
      <c r="DH1" s="118"/>
      <c r="DI1" s="118"/>
      <c r="DJ1" s="118"/>
      <c r="DK1" s="119" t="s">
        <v>57</v>
      </c>
      <c r="DL1" s="44"/>
      <c r="DM1" s="117">
        <v>41883</v>
      </c>
      <c r="DN1" s="118"/>
      <c r="DO1" s="118"/>
      <c r="DP1" s="118"/>
      <c r="DQ1" s="119" t="s">
        <v>57</v>
      </c>
      <c r="DR1" s="44"/>
      <c r="DS1" s="117">
        <v>41852</v>
      </c>
      <c r="DT1" s="118"/>
      <c r="DU1" s="118"/>
      <c r="DV1" s="118"/>
      <c r="DW1" s="119" t="s">
        <v>57</v>
      </c>
      <c r="DX1" s="45"/>
      <c r="DY1" s="124">
        <v>41821</v>
      </c>
      <c r="DZ1" s="124"/>
      <c r="EA1" s="124"/>
      <c r="EB1" s="124"/>
      <c r="EC1" s="119" t="s">
        <v>57</v>
      </c>
      <c r="ED1" s="46"/>
      <c r="EE1" s="125">
        <v>41791</v>
      </c>
      <c r="EF1" s="125"/>
      <c r="EG1" s="125"/>
      <c r="EH1" s="125"/>
      <c r="EI1" s="119" t="s">
        <v>57</v>
      </c>
      <c r="EJ1" s="47"/>
      <c r="EK1" s="125">
        <v>41760</v>
      </c>
      <c r="EL1" s="130"/>
      <c r="EM1" s="130"/>
      <c r="EN1" s="130"/>
      <c r="EO1" s="119" t="s">
        <v>57</v>
      </c>
    </row>
    <row r="2" spans="1:145" s="53" customFormat="1" x14ac:dyDescent="0.25">
      <c r="A2" s="55"/>
      <c r="B2" s="49"/>
      <c r="C2" s="119" t="s">
        <v>0</v>
      </c>
      <c r="D2" s="120"/>
      <c r="E2" s="119" t="s">
        <v>1</v>
      </c>
      <c r="F2" s="120"/>
      <c r="G2" s="119"/>
      <c r="H2" s="50"/>
      <c r="I2" s="119" t="s">
        <v>0</v>
      </c>
      <c r="J2" s="120"/>
      <c r="K2" s="119" t="s">
        <v>1</v>
      </c>
      <c r="L2" s="120"/>
      <c r="M2" s="119"/>
      <c r="N2" s="50"/>
      <c r="O2" s="119" t="s">
        <v>0</v>
      </c>
      <c r="P2" s="120"/>
      <c r="Q2" s="119" t="s">
        <v>1</v>
      </c>
      <c r="R2" s="120"/>
      <c r="S2" s="119"/>
      <c r="T2" s="50"/>
      <c r="U2" s="119" t="s">
        <v>0</v>
      </c>
      <c r="V2" s="120"/>
      <c r="W2" s="119" t="s">
        <v>1</v>
      </c>
      <c r="X2" s="120"/>
      <c r="Y2" s="119"/>
      <c r="Z2" s="50"/>
      <c r="AA2" s="119" t="s">
        <v>0</v>
      </c>
      <c r="AB2" s="120"/>
      <c r="AC2" s="119" t="s">
        <v>1</v>
      </c>
      <c r="AD2" s="120"/>
      <c r="AE2" s="119"/>
      <c r="AF2" s="50"/>
      <c r="AG2" s="119" t="s">
        <v>0</v>
      </c>
      <c r="AH2" s="120"/>
      <c r="AI2" s="119" t="s">
        <v>1</v>
      </c>
      <c r="AJ2" s="120"/>
      <c r="AK2" s="119"/>
      <c r="AL2" s="50"/>
      <c r="AM2" s="119" t="s">
        <v>0</v>
      </c>
      <c r="AN2" s="120"/>
      <c r="AO2" s="119" t="s">
        <v>1</v>
      </c>
      <c r="AP2" s="120"/>
      <c r="AQ2" s="119"/>
      <c r="AR2" s="50"/>
      <c r="AS2" s="119" t="s">
        <v>0</v>
      </c>
      <c r="AT2" s="120"/>
      <c r="AU2" s="119" t="s">
        <v>1</v>
      </c>
      <c r="AV2" s="120"/>
      <c r="AW2" s="119"/>
      <c r="AX2" s="50"/>
      <c r="AY2" s="119" t="s">
        <v>0</v>
      </c>
      <c r="AZ2" s="120"/>
      <c r="BA2" s="119" t="s">
        <v>1</v>
      </c>
      <c r="BB2" s="120"/>
      <c r="BC2" s="119"/>
      <c r="BD2" s="50"/>
      <c r="BE2" s="119" t="s">
        <v>0</v>
      </c>
      <c r="BF2" s="120"/>
      <c r="BG2" s="119" t="s">
        <v>1</v>
      </c>
      <c r="BH2" s="120"/>
      <c r="BI2" s="119"/>
      <c r="BJ2" s="50"/>
      <c r="BK2" s="119" t="s">
        <v>0</v>
      </c>
      <c r="BL2" s="120"/>
      <c r="BM2" s="119" t="s">
        <v>1</v>
      </c>
      <c r="BN2" s="120"/>
      <c r="BO2" s="119"/>
      <c r="BP2" s="50"/>
      <c r="BQ2" s="119" t="s">
        <v>0</v>
      </c>
      <c r="BR2" s="120"/>
      <c r="BS2" s="119" t="s">
        <v>1</v>
      </c>
      <c r="BT2" s="120"/>
      <c r="BU2" s="119"/>
      <c r="BV2" s="50"/>
      <c r="BW2" s="119" t="s">
        <v>0</v>
      </c>
      <c r="BX2" s="120"/>
      <c r="BY2" s="119" t="s">
        <v>1</v>
      </c>
      <c r="BZ2" s="120"/>
      <c r="CA2" s="119"/>
      <c r="CB2" s="50"/>
      <c r="CC2" s="119" t="s">
        <v>0</v>
      </c>
      <c r="CD2" s="120"/>
      <c r="CE2" s="119" t="s">
        <v>1</v>
      </c>
      <c r="CF2" s="120"/>
      <c r="CG2" s="119"/>
      <c r="CH2" s="50"/>
      <c r="CI2" s="119" t="s">
        <v>0</v>
      </c>
      <c r="CJ2" s="120"/>
      <c r="CK2" s="119" t="s">
        <v>1</v>
      </c>
      <c r="CL2" s="120"/>
      <c r="CM2" s="119"/>
      <c r="CN2" s="50"/>
      <c r="CO2" s="119" t="s">
        <v>0</v>
      </c>
      <c r="CP2" s="120"/>
      <c r="CQ2" s="119" t="s">
        <v>1</v>
      </c>
      <c r="CR2" s="120"/>
      <c r="CS2" s="119"/>
      <c r="CT2" s="50"/>
      <c r="CU2" s="119" t="s">
        <v>0</v>
      </c>
      <c r="CV2" s="120"/>
      <c r="CW2" s="119" t="s">
        <v>1</v>
      </c>
      <c r="CX2" s="120"/>
      <c r="CY2" s="119"/>
      <c r="CZ2" s="50"/>
      <c r="DA2" s="119" t="s">
        <v>0</v>
      </c>
      <c r="DB2" s="120"/>
      <c r="DC2" s="119" t="s">
        <v>1</v>
      </c>
      <c r="DD2" s="120"/>
      <c r="DE2" s="119"/>
      <c r="DF2" s="50"/>
      <c r="DG2" s="119" t="s">
        <v>0</v>
      </c>
      <c r="DH2" s="120"/>
      <c r="DI2" s="119" t="s">
        <v>1</v>
      </c>
      <c r="DJ2" s="120"/>
      <c r="DK2" s="119"/>
      <c r="DL2" s="50"/>
      <c r="DM2" s="119" t="s">
        <v>0</v>
      </c>
      <c r="DN2" s="120"/>
      <c r="DO2" s="119" t="s">
        <v>1</v>
      </c>
      <c r="DP2" s="120"/>
      <c r="DQ2" s="119"/>
      <c r="DR2" s="50"/>
      <c r="DS2" s="119" t="s">
        <v>0</v>
      </c>
      <c r="DT2" s="120"/>
      <c r="DU2" s="119" t="s">
        <v>1</v>
      </c>
      <c r="DV2" s="120"/>
      <c r="DW2" s="119"/>
      <c r="DX2" s="51"/>
      <c r="DY2" s="128" t="s">
        <v>0</v>
      </c>
      <c r="DZ2" s="129"/>
      <c r="EA2" s="128" t="s">
        <v>1</v>
      </c>
      <c r="EB2" s="129"/>
      <c r="EC2" s="119"/>
      <c r="ED2" s="2"/>
      <c r="EE2" s="126" t="s">
        <v>0</v>
      </c>
      <c r="EF2" s="127"/>
      <c r="EG2" s="126" t="s">
        <v>1</v>
      </c>
      <c r="EH2" s="127"/>
      <c r="EI2" s="119"/>
      <c r="EJ2" s="52"/>
      <c r="EK2" s="126" t="s">
        <v>0</v>
      </c>
      <c r="EL2" s="127"/>
      <c r="EM2" s="126" t="s">
        <v>1</v>
      </c>
      <c r="EN2" s="127"/>
      <c r="EO2" s="119"/>
    </row>
    <row r="3" spans="1:145" s="53" customFormat="1" ht="12.75" customHeight="1" x14ac:dyDescent="0.25">
      <c r="A3" s="121" t="s">
        <v>43</v>
      </c>
      <c r="B3" s="123" t="s">
        <v>2</v>
      </c>
      <c r="C3" s="119" t="s">
        <v>3</v>
      </c>
      <c r="D3" s="119" t="s">
        <v>4</v>
      </c>
      <c r="E3" s="119" t="s">
        <v>3</v>
      </c>
      <c r="F3" s="119" t="s">
        <v>4</v>
      </c>
      <c r="G3" s="119"/>
      <c r="H3" s="3"/>
      <c r="I3" s="119" t="s">
        <v>3</v>
      </c>
      <c r="J3" s="119" t="s">
        <v>4</v>
      </c>
      <c r="K3" s="119" t="s">
        <v>3</v>
      </c>
      <c r="L3" s="119" t="s">
        <v>4</v>
      </c>
      <c r="M3" s="119"/>
      <c r="N3" s="3"/>
      <c r="O3" s="119" t="s">
        <v>3</v>
      </c>
      <c r="P3" s="119" t="s">
        <v>4</v>
      </c>
      <c r="Q3" s="119" t="s">
        <v>3</v>
      </c>
      <c r="R3" s="119" t="s">
        <v>4</v>
      </c>
      <c r="S3" s="119"/>
      <c r="T3" s="3"/>
      <c r="U3" s="119" t="s">
        <v>3</v>
      </c>
      <c r="V3" s="119" t="s">
        <v>4</v>
      </c>
      <c r="W3" s="119" t="s">
        <v>3</v>
      </c>
      <c r="X3" s="119" t="s">
        <v>4</v>
      </c>
      <c r="Y3" s="119"/>
      <c r="Z3" s="3"/>
      <c r="AA3" s="119" t="s">
        <v>3</v>
      </c>
      <c r="AB3" s="119" t="s">
        <v>4</v>
      </c>
      <c r="AC3" s="119" t="s">
        <v>3</v>
      </c>
      <c r="AD3" s="119" t="s">
        <v>4</v>
      </c>
      <c r="AE3" s="119"/>
      <c r="AF3" s="3"/>
      <c r="AG3" s="119" t="s">
        <v>3</v>
      </c>
      <c r="AH3" s="119" t="s">
        <v>4</v>
      </c>
      <c r="AI3" s="119" t="s">
        <v>3</v>
      </c>
      <c r="AJ3" s="119" t="s">
        <v>4</v>
      </c>
      <c r="AK3" s="119"/>
      <c r="AL3" s="3"/>
      <c r="AM3" s="119" t="s">
        <v>3</v>
      </c>
      <c r="AN3" s="119" t="s">
        <v>4</v>
      </c>
      <c r="AO3" s="119" t="s">
        <v>3</v>
      </c>
      <c r="AP3" s="119" t="s">
        <v>4</v>
      </c>
      <c r="AQ3" s="119"/>
      <c r="AR3" s="3"/>
      <c r="AS3" s="119" t="s">
        <v>3</v>
      </c>
      <c r="AT3" s="119" t="s">
        <v>4</v>
      </c>
      <c r="AU3" s="119" t="s">
        <v>3</v>
      </c>
      <c r="AV3" s="119" t="s">
        <v>4</v>
      </c>
      <c r="AW3" s="119"/>
      <c r="AX3" s="3"/>
      <c r="AY3" s="119" t="s">
        <v>3</v>
      </c>
      <c r="AZ3" s="119" t="s">
        <v>4</v>
      </c>
      <c r="BA3" s="119" t="s">
        <v>3</v>
      </c>
      <c r="BB3" s="119" t="s">
        <v>4</v>
      </c>
      <c r="BC3" s="119"/>
      <c r="BD3" s="3"/>
      <c r="BE3" s="119" t="s">
        <v>3</v>
      </c>
      <c r="BF3" s="119" t="s">
        <v>4</v>
      </c>
      <c r="BG3" s="119" t="s">
        <v>3</v>
      </c>
      <c r="BH3" s="119" t="s">
        <v>4</v>
      </c>
      <c r="BI3" s="119"/>
      <c r="BJ3" s="3"/>
      <c r="BK3" s="119" t="s">
        <v>3</v>
      </c>
      <c r="BL3" s="119" t="s">
        <v>4</v>
      </c>
      <c r="BM3" s="119" t="s">
        <v>3</v>
      </c>
      <c r="BN3" s="119" t="s">
        <v>4</v>
      </c>
      <c r="BO3" s="119"/>
      <c r="BP3" s="3"/>
      <c r="BQ3" s="119" t="s">
        <v>3</v>
      </c>
      <c r="BR3" s="119" t="s">
        <v>4</v>
      </c>
      <c r="BS3" s="119" t="s">
        <v>3</v>
      </c>
      <c r="BT3" s="119" t="s">
        <v>4</v>
      </c>
      <c r="BU3" s="119"/>
      <c r="BV3" s="3"/>
      <c r="BW3" s="119" t="s">
        <v>3</v>
      </c>
      <c r="BX3" s="119" t="s">
        <v>4</v>
      </c>
      <c r="BY3" s="119" t="s">
        <v>3</v>
      </c>
      <c r="BZ3" s="119" t="s">
        <v>4</v>
      </c>
      <c r="CA3" s="119"/>
      <c r="CB3" s="3"/>
      <c r="CC3" s="119" t="s">
        <v>3</v>
      </c>
      <c r="CD3" s="119" t="s">
        <v>4</v>
      </c>
      <c r="CE3" s="119" t="s">
        <v>3</v>
      </c>
      <c r="CF3" s="119" t="s">
        <v>4</v>
      </c>
      <c r="CG3" s="119"/>
      <c r="CH3" s="3"/>
      <c r="CI3" s="119" t="s">
        <v>3</v>
      </c>
      <c r="CJ3" s="119" t="s">
        <v>4</v>
      </c>
      <c r="CK3" s="119" t="s">
        <v>3</v>
      </c>
      <c r="CL3" s="119" t="s">
        <v>4</v>
      </c>
      <c r="CM3" s="119"/>
      <c r="CN3" s="3"/>
      <c r="CO3" s="119" t="s">
        <v>3</v>
      </c>
      <c r="CP3" s="119" t="s">
        <v>4</v>
      </c>
      <c r="CQ3" s="119" t="s">
        <v>3</v>
      </c>
      <c r="CR3" s="119" t="s">
        <v>4</v>
      </c>
      <c r="CS3" s="119"/>
      <c r="CT3" s="3"/>
      <c r="CU3" s="119" t="s">
        <v>3</v>
      </c>
      <c r="CV3" s="119" t="s">
        <v>4</v>
      </c>
      <c r="CW3" s="119" t="s">
        <v>3</v>
      </c>
      <c r="CX3" s="119" t="s">
        <v>4</v>
      </c>
      <c r="CY3" s="119"/>
      <c r="CZ3" s="3"/>
      <c r="DA3" s="119" t="s">
        <v>3</v>
      </c>
      <c r="DB3" s="119" t="s">
        <v>4</v>
      </c>
      <c r="DC3" s="119" t="s">
        <v>3</v>
      </c>
      <c r="DD3" s="119" t="s">
        <v>4</v>
      </c>
      <c r="DE3" s="119"/>
      <c r="DF3" s="3"/>
      <c r="DG3" s="119" t="s">
        <v>3</v>
      </c>
      <c r="DH3" s="119" t="s">
        <v>4</v>
      </c>
      <c r="DI3" s="119" t="s">
        <v>3</v>
      </c>
      <c r="DJ3" s="119" t="s">
        <v>4</v>
      </c>
      <c r="DK3" s="119"/>
      <c r="DL3" s="3"/>
      <c r="DM3" s="119" t="s">
        <v>3</v>
      </c>
      <c r="DN3" s="119" t="s">
        <v>4</v>
      </c>
      <c r="DO3" s="119" t="s">
        <v>3</v>
      </c>
      <c r="DP3" s="119" t="s">
        <v>4</v>
      </c>
      <c r="DQ3" s="119"/>
      <c r="DR3" s="3"/>
      <c r="DS3" s="119" t="s">
        <v>3</v>
      </c>
      <c r="DT3" s="119" t="s">
        <v>4</v>
      </c>
      <c r="DU3" s="119" t="s">
        <v>3</v>
      </c>
      <c r="DV3" s="119" t="s">
        <v>4</v>
      </c>
      <c r="DW3" s="119"/>
      <c r="DX3" s="4"/>
      <c r="DY3" s="128" t="s">
        <v>3</v>
      </c>
      <c r="DZ3" s="128" t="s">
        <v>4</v>
      </c>
      <c r="EA3" s="128" t="s">
        <v>3</v>
      </c>
      <c r="EB3" s="128" t="s">
        <v>4</v>
      </c>
      <c r="EC3" s="119"/>
      <c r="ED3" s="2"/>
      <c r="EE3" s="126" t="s">
        <v>3</v>
      </c>
      <c r="EF3" s="126" t="s">
        <v>4</v>
      </c>
      <c r="EG3" s="126" t="s">
        <v>3</v>
      </c>
      <c r="EH3" s="126" t="s">
        <v>4</v>
      </c>
      <c r="EI3" s="119"/>
      <c r="EJ3" s="4"/>
      <c r="EK3" s="126" t="s">
        <v>3</v>
      </c>
      <c r="EL3" s="126" t="s">
        <v>4</v>
      </c>
      <c r="EM3" s="126" t="s">
        <v>3</v>
      </c>
      <c r="EN3" s="126" t="s">
        <v>4</v>
      </c>
      <c r="EO3" s="119"/>
    </row>
    <row r="4" spans="1:145" s="53" customFormat="1" ht="69.75" customHeight="1" x14ac:dyDescent="0.25">
      <c r="A4" s="122"/>
      <c r="B4" s="123"/>
      <c r="C4" s="119"/>
      <c r="D4" s="119"/>
      <c r="E4" s="119"/>
      <c r="F4" s="119"/>
      <c r="G4" s="119"/>
      <c r="H4" s="3"/>
      <c r="I4" s="119"/>
      <c r="J4" s="119"/>
      <c r="K4" s="119"/>
      <c r="L4" s="119"/>
      <c r="M4" s="119"/>
      <c r="N4" s="3"/>
      <c r="O4" s="119"/>
      <c r="P4" s="119"/>
      <c r="Q4" s="119"/>
      <c r="R4" s="119"/>
      <c r="S4" s="119"/>
      <c r="T4" s="3"/>
      <c r="U4" s="119"/>
      <c r="V4" s="119"/>
      <c r="W4" s="119"/>
      <c r="X4" s="119"/>
      <c r="Y4" s="119"/>
      <c r="Z4" s="3"/>
      <c r="AA4" s="119"/>
      <c r="AB4" s="119"/>
      <c r="AC4" s="119"/>
      <c r="AD4" s="119"/>
      <c r="AE4" s="119"/>
      <c r="AF4" s="3"/>
      <c r="AG4" s="119"/>
      <c r="AH4" s="119"/>
      <c r="AI4" s="119"/>
      <c r="AJ4" s="119"/>
      <c r="AK4" s="119"/>
      <c r="AL4" s="3"/>
      <c r="AM4" s="119"/>
      <c r="AN4" s="119"/>
      <c r="AO4" s="119"/>
      <c r="AP4" s="119"/>
      <c r="AQ4" s="119"/>
      <c r="AR4" s="3"/>
      <c r="AS4" s="119"/>
      <c r="AT4" s="119"/>
      <c r="AU4" s="119"/>
      <c r="AV4" s="119"/>
      <c r="AW4" s="119"/>
      <c r="AX4" s="3"/>
      <c r="AY4" s="119"/>
      <c r="AZ4" s="119"/>
      <c r="BA4" s="119"/>
      <c r="BB4" s="119"/>
      <c r="BC4" s="119"/>
      <c r="BD4" s="3"/>
      <c r="BE4" s="119"/>
      <c r="BF4" s="119"/>
      <c r="BG4" s="119"/>
      <c r="BH4" s="119"/>
      <c r="BI4" s="119"/>
      <c r="BJ4" s="3"/>
      <c r="BK4" s="119"/>
      <c r="BL4" s="119"/>
      <c r="BM4" s="119"/>
      <c r="BN4" s="119"/>
      <c r="BO4" s="119"/>
      <c r="BP4" s="3"/>
      <c r="BQ4" s="119"/>
      <c r="BR4" s="119"/>
      <c r="BS4" s="119"/>
      <c r="BT4" s="119"/>
      <c r="BU4" s="119"/>
      <c r="BV4" s="3"/>
      <c r="BW4" s="119"/>
      <c r="BX4" s="119"/>
      <c r="BY4" s="119"/>
      <c r="BZ4" s="119"/>
      <c r="CA4" s="119"/>
      <c r="CB4" s="3"/>
      <c r="CC4" s="119"/>
      <c r="CD4" s="119"/>
      <c r="CE4" s="119"/>
      <c r="CF4" s="119"/>
      <c r="CG4" s="119"/>
      <c r="CH4" s="3"/>
      <c r="CI4" s="119"/>
      <c r="CJ4" s="119"/>
      <c r="CK4" s="119"/>
      <c r="CL4" s="119"/>
      <c r="CM4" s="119"/>
      <c r="CN4" s="3"/>
      <c r="CO4" s="119"/>
      <c r="CP4" s="119"/>
      <c r="CQ4" s="119"/>
      <c r="CR4" s="119"/>
      <c r="CS4" s="119"/>
      <c r="CT4" s="3"/>
      <c r="CU4" s="119"/>
      <c r="CV4" s="119"/>
      <c r="CW4" s="119"/>
      <c r="CX4" s="119"/>
      <c r="CY4" s="119"/>
      <c r="CZ4" s="3"/>
      <c r="DA4" s="119"/>
      <c r="DB4" s="119"/>
      <c r="DC4" s="119"/>
      <c r="DD4" s="119"/>
      <c r="DE4" s="119"/>
      <c r="DF4" s="3"/>
      <c r="DG4" s="119"/>
      <c r="DH4" s="119"/>
      <c r="DI4" s="119"/>
      <c r="DJ4" s="119"/>
      <c r="DK4" s="119"/>
      <c r="DL4" s="3"/>
      <c r="DM4" s="119"/>
      <c r="DN4" s="119"/>
      <c r="DO4" s="119"/>
      <c r="DP4" s="119"/>
      <c r="DQ4" s="119"/>
      <c r="DR4" s="3"/>
      <c r="DS4" s="119"/>
      <c r="DT4" s="119"/>
      <c r="DU4" s="119"/>
      <c r="DV4" s="119"/>
      <c r="DW4" s="119"/>
      <c r="DX4" s="4"/>
      <c r="DY4" s="128"/>
      <c r="DZ4" s="128"/>
      <c r="EA4" s="128"/>
      <c r="EB4" s="128"/>
      <c r="EC4" s="119"/>
      <c r="ED4" s="2"/>
      <c r="EE4" s="126"/>
      <c r="EF4" s="126"/>
      <c r="EG4" s="126"/>
      <c r="EH4" s="126"/>
      <c r="EI4" s="119"/>
      <c r="EJ4" s="4"/>
      <c r="EK4" s="126"/>
      <c r="EL4" s="126"/>
      <c r="EM4" s="126"/>
      <c r="EN4" s="126"/>
      <c r="EO4" s="119"/>
    </row>
    <row r="5" spans="1:145" x14ac:dyDescent="0.25">
      <c r="A5" s="56" t="s">
        <v>46</v>
      </c>
      <c r="B5" s="54" t="s">
        <v>7</v>
      </c>
      <c r="C5" s="35">
        <v>1.1579733333333329</v>
      </c>
      <c r="D5" s="36">
        <v>1.7975925925925924</v>
      </c>
      <c r="E5" s="35">
        <v>1.9488555555555556</v>
      </c>
      <c r="F5" s="36">
        <v>1.4887444444444453</v>
      </c>
      <c r="G5" s="37">
        <v>1.2476106481481473</v>
      </c>
      <c r="H5" s="38"/>
      <c r="I5" s="35">
        <v>1.1767397849462371</v>
      </c>
      <c r="J5" s="36">
        <v>1.7842939068100367</v>
      </c>
      <c r="K5" s="35">
        <v>1.9101720430107525</v>
      </c>
      <c r="L5" s="36">
        <v>1.2034032258064515</v>
      </c>
      <c r="M5" s="37">
        <v>1.2476106481481473</v>
      </c>
      <c r="N5" s="38"/>
      <c r="O5" s="35">
        <v>1.2976896551724135</v>
      </c>
      <c r="P5" s="36">
        <v>1.9519118773946365</v>
      </c>
      <c r="Q5" s="35">
        <v>0.98848850574712632</v>
      </c>
      <c r="R5" s="36">
        <v>1.096948275862069</v>
      </c>
      <c r="S5" s="37">
        <v>1.2476106481481473</v>
      </c>
      <c r="T5" s="38"/>
      <c r="U5" s="35">
        <v>1.1575089605734761</v>
      </c>
      <c r="V5" s="36">
        <v>2.1127132616487434</v>
      </c>
      <c r="W5" s="35">
        <v>0.98978494623655888</v>
      </c>
      <c r="X5" s="36">
        <v>1.1370806451612903</v>
      </c>
      <c r="Y5" s="37">
        <v>1.2476106481481473</v>
      </c>
      <c r="Z5" s="38"/>
      <c r="AA5" s="35">
        <v>1.0284910394265223</v>
      </c>
      <c r="AB5" s="36">
        <v>2.010311827956988</v>
      </c>
      <c r="AC5" s="35">
        <v>0.90213440860215066</v>
      </c>
      <c r="AD5" s="36">
        <v>1.2064032258064514</v>
      </c>
      <c r="AE5" s="37">
        <v>1.2476106481481473</v>
      </c>
      <c r="AF5" s="38"/>
      <c r="AG5" s="35">
        <v>1.0055296296296297</v>
      </c>
      <c r="AH5" s="36">
        <v>2.1483925925925909</v>
      </c>
      <c r="AI5" s="35">
        <v>0.97164444444444431</v>
      </c>
      <c r="AJ5" s="36">
        <v>1.1965944444444443</v>
      </c>
      <c r="AK5" s="37">
        <v>1.2476106481481473</v>
      </c>
      <c r="AL5" s="38"/>
      <c r="AM5" s="35">
        <v>0.94728673835125421</v>
      </c>
      <c r="AN5" s="36">
        <v>2.0982365591397851</v>
      </c>
      <c r="AO5" s="35">
        <v>1.0220268817204299</v>
      </c>
      <c r="AP5" s="36">
        <v>1.0488655913978493</v>
      </c>
      <c r="AQ5" s="37">
        <v>1.2476106481481473</v>
      </c>
      <c r="AR5" s="38"/>
      <c r="AS5" s="35">
        <v>1.0983037037037027</v>
      </c>
      <c r="AT5" s="36">
        <v>1.7505222222222196</v>
      </c>
      <c r="AU5" s="35">
        <v>0.9616555555555556</v>
      </c>
      <c r="AV5" s="36">
        <v>1.1799611111111112</v>
      </c>
      <c r="AW5" s="37">
        <v>1.2476106481481473</v>
      </c>
      <c r="AX5" s="38"/>
      <c r="AY5" s="35">
        <v>0.89200477897252084</v>
      </c>
      <c r="AZ5" s="36">
        <v>1.2976391875746713</v>
      </c>
      <c r="BA5" s="35">
        <v>0.98709677419354835</v>
      </c>
      <c r="BB5" s="36">
        <v>1.2300698924731182</v>
      </c>
      <c r="BC5" s="37">
        <f t="shared" ref="BC5:BC41" si="0">AVERAGE(AY5:BB5)</f>
        <v>1.1017026583034646</v>
      </c>
      <c r="BD5" s="38"/>
      <c r="BE5" s="35">
        <v>1.1123082437275986</v>
      </c>
      <c r="BF5" s="36">
        <v>1.1109175627240144</v>
      </c>
      <c r="BG5" s="35">
        <v>1.0341344086021507</v>
      </c>
      <c r="BH5" s="36">
        <v>1.2944677419354838</v>
      </c>
      <c r="BI5" s="37">
        <f t="shared" ref="BI5:BI41" si="1">AVERAGE(BE5:BH5)</f>
        <v>1.137956989247312</v>
      </c>
      <c r="BJ5" s="38"/>
      <c r="BK5" s="35">
        <v>1.1569358024691359</v>
      </c>
      <c r="BL5" s="36">
        <v>1.1111481481481482</v>
      </c>
      <c r="BM5" s="35">
        <v>0.98803333333333321</v>
      </c>
      <c r="BN5" s="36">
        <v>1.2544000000000002</v>
      </c>
      <c r="BO5" s="37">
        <f t="shared" ref="BO5:BO41" si="2">AVERAGE(BK5:BN5)</f>
        <v>1.1276293209876544</v>
      </c>
      <c r="BP5" s="38"/>
      <c r="BQ5" s="35">
        <v>1.0490543209876544</v>
      </c>
      <c r="BR5" s="36">
        <v>1.281516049382716</v>
      </c>
      <c r="BS5" s="35">
        <v>0.95860000000000012</v>
      </c>
      <c r="BT5" s="36">
        <v>2.6007555555555557</v>
      </c>
      <c r="BU5" s="37">
        <f t="shared" ref="BU5:BU41" si="3">AVERAGE(BQ5:BT5)</f>
        <v>1.4724814814814815</v>
      </c>
      <c r="BV5" s="38"/>
      <c r="BW5" s="35">
        <v>1.2968074074074076</v>
      </c>
      <c r="BX5" s="36">
        <v>1.3355555555555554</v>
      </c>
      <c r="BY5" s="35">
        <v>1.2658000000000005</v>
      </c>
      <c r="BZ5" s="36">
        <v>2.6238666666666663</v>
      </c>
      <c r="CA5" s="37">
        <f t="shared" ref="CA5:CA41" si="4">AVERAGE(BW5:BZ5)</f>
        <v>1.6305074074074075</v>
      </c>
      <c r="CB5" s="38"/>
      <c r="CC5" s="35">
        <v>1.1284898446833933</v>
      </c>
      <c r="CD5" s="36">
        <v>1.1868052568697729</v>
      </c>
      <c r="CE5" s="35">
        <v>1.0128709677419354</v>
      </c>
      <c r="CF5" s="36">
        <v>2.6547419354838713</v>
      </c>
      <c r="CG5" s="37">
        <f t="shared" ref="CG5:CG41" si="5">AVERAGE(CC5:CF5)</f>
        <v>1.4957270011947432</v>
      </c>
      <c r="CH5" s="38"/>
      <c r="CI5" s="35">
        <v>1.0434999999999999</v>
      </c>
      <c r="CJ5" s="36">
        <v>1.1013253968253969</v>
      </c>
      <c r="CK5" s="35">
        <v>1.0610535714285712</v>
      </c>
      <c r="CL5" s="36">
        <v>2.537964285714287</v>
      </c>
      <c r="CM5" s="37">
        <f t="shared" ref="CM5:CM41" si="6">AVERAGE(CI5:CL5)</f>
        <v>1.4359608134920636</v>
      </c>
      <c r="CN5" s="38"/>
      <c r="CO5" s="35">
        <v>1.0538494623655914</v>
      </c>
      <c r="CP5" s="36">
        <v>1.0633882915173236</v>
      </c>
      <c r="CQ5" s="35">
        <v>1.0540806451612901</v>
      </c>
      <c r="CR5" s="36">
        <v>2.1191612903225803</v>
      </c>
      <c r="CS5" s="37">
        <f t="shared" ref="CS5:CS41" si="7">AVERAGE(CO5:CR5)</f>
        <v>1.3226199223416963</v>
      </c>
      <c r="CT5" s="38"/>
      <c r="CU5" s="35">
        <v>0.8289916367980884</v>
      </c>
      <c r="CV5" s="36">
        <v>1.1805686977299861</v>
      </c>
      <c r="CW5" s="35">
        <v>0.73064516129032253</v>
      </c>
      <c r="CX5" s="36">
        <v>2.4564516129032259</v>
      </c>
      <c r="CY5" s="37">
        <f t="shared" ref="CY5:CY41" si="8">AVERAGE(CU5:CX5)</f>
        <v>1.2991642771804057</v>
      </c>
      <c r="CZ5" s="38"/>
      <c r="DA5" s="35">
        <v>0.83812592592592561</v>
      </c>
      <c r="DB5" s="36">
        <v>1.0608617283950603</v>
      </c>
      <c r="DC5" s="35">
        <v>0.95533333333333326</v>
      </c>
      <c r="DD5" s="36">
        <v>1.1864666666666666</v>
      </c>
      <c r="DE5" s="37">
        <f t="shared" ref="DE5:DE41" si="9">AVERAGE(DA5:DD5)</f>
        <v>1.0101969135802464</v>
      </c>
      <c r="DF5" s="38"/>
      <c r="DG5" s="35">
        <v>0.85793070489844658</v>
      </c>
      <c r="DH5" s="36">
        <v>1.0740334528076461</v>
      </c>
      <c r="DI5" s="35">
        <v>0.95943548387096744</v>
      </c>
      <c r="DJ5" s="36">
        <v>1.1708064516129033</v>
      </c>
      <c r="DK5" s="37">
        <f t="shared" ref="DK5:DK41" si="10">AVERAGE(DG5:DJ5)</f>
        <v>1.015551523297491</v>
      </c>
      <c r="DL5" s="38"/>
      <c r="DM5" s="35">
        <v>0.82911851851851814</v>
      </c>
      <c r="DN5" s="36">
        <v>1.0837456790123445</v>
      </c>
      <c r="DO5" s="35">
        <v>0.95973333333333344</v>
      </c>
      <c r="DP5" s="36">
        <v>1.600766666666666</v>
      </c>
      <c r="DQ5" s="37">
        <f t="shared" ref="DQ5:DQ41" si="11">AVERAGE(DM5:DP5)</f>
        <v>1.1183410493827155</v>
      </c>
      <c r="DR5" s="38"/>
      <c r="DS5" s="35">
        <v>0.85410752688172042</v>
      </c>
      <c r="DT5" s="36">
        <v>1.0572258064516129</v>
      </c>
      <c r="DU5" s="35">
        <v>1.0255483870967737</v>
      </c>
      <c r="DV5" s="36">
        <v>1.0831612903225809</v>
      </c>
      <c r="DW5" s="37">
        <f t="shared" ref="DW5:DW41" si="12">AVERAGE(DS5:DV5)</f>
        <v>1.005010752688172</v>
      </c>
      <c r="DX5" s="39"/>
      <c r="DY5" s="35">
        <v>1.0606864197530859</v>
      </c>
      <c r="DZ5" s="36">
        <v>1.0112345679012342</v>
      </c>
      <c r="EA5" s="35">
        <v>1.0223548387096777</v>
      </c>
      <c r="EB5" s="36">
        <v>1.218</v>
      </c>
      <c r="EC5" s="37">
        <f t="shared" ref="EC5:EC41" si="13">AVERAGE(DY5:EB5)</f>
        <v>1.0780689565909993</v>
      </c>
      <c r="ED5" s="40"/>
      <c r="EE5" s="41">
        <v>0.92258745874587456</v>
      </c>
      <c r="EF5" s="42">
        <v>1.0641185185185185</v>
      </c>
      <c r="EG5" s="41">
        <v>0.99873333333333336</v>
      </c>
      <c r="EH5" s="42">
        <v>1.3680333333333334</v>
      </c>
      <c r="EI5" s="37">
        <f t="shared" ref="EI5:EI41" si="14">AVERAGE(EE5:EH5)</f>
        <v>1.0883681609827649</v>
      </c>
      <c r="EJ5" s="39"/>
      <c r="EK5" s="41">
        <v>0.87069230769230777</v>
      </c>
      <c r="EL5" s="42">
        <v>1.0697992831541203</v>
      </c>
      <c r="EM5" s="41">
        <v>0.98479032258064525</v>
      </c>
      <c r="EN5" s="42">
        <v>1.45558064516129</v>
      </c>
      <c r="EO5" s="37">
        <f t="shared" ref="EO5:EO41" si="15">AVERAGE(EK5:EN5)</f>
        <v>1.0952156396470909</v>
      </c>
    </row>
    <row r="6" spans="1:145" x14ac:dyDescent="0.25">
      <c r="A6" s="55" t="s">
        <v>46</v>
      </c>
      <c r="B6" s="15" t="s">
        <v>9</v>
      </c>
      <c r="C6" s="6">
        <v>1.1654222222222215</v>
      </c>
      <c r="D6" s="7">
        <v>1.4673259259259241</v>
      </c>
      <c r="E6" s="6">
        <v>1.52</v>
      </c>
      <c r="F6" s="7">
        <v>1.2547222222222221</v>
      </c>
      <c r="G6" s="8">
        <v>1.2037842592592585</v>
      </c>
      <c r="H6" s="14"/>
      <c r="I6" s="6">
        <v>1.1039139784946232</v>
      </c>
      <c r="J6" s="7">
        <v>1.5428960573476693</v>
      </c>
      <c r="K6" s="6">
        <v>1.3370967741935484</v>
      </c>
      <c r="L6" s="7">
        <v>1.2395161290322581</v>
      </c>
      <c r="M6" s="8">
        <v>1.2037842592592585</v>
      </c>
      <c r="N6" s="14"/>
      <c r="O6" s="6">
        <v>1.1854482758620695</v>
      </c>
      <c r="P6" s="7">
        <v>1.292965517241379</v>
      </c>
      <c r="Q6" s="6">
        <v>0.70373563218390811</v>
      </c>
      <c r="R6" s="7">
        <v>1.1956896551724139</v>
      </c>
      <c r="S6" s="8">
        <v>1.2037842592592585</v>
      </c>
      <c r="T6" s="14"/>
      <c r="U6" s="6">
        <v>1.3667885304659484</v>
      </c>
      <c r="V6" s="7">
        <v>1.3382186379928307</v>
      </c>
      <c r="W6" s="6">
        <v>0.58841397849462362</v>
      </c>
      <c r="X6" s="7">
        <v>1.3451612903225807</v>
      </c>
      <c r="Y6" s="8">
        <v>1.2037842592592585</v>
      </c>
      <c r="Z6" s="14"/>
      <c r="AA6" s="6">
        <v>1.3950537634408604</v>
      </c>
      <c r="AB6" s="7">
        <v>1.3961935483870955</v>
      </c>
      <c r="AC6" s="6">
        <v>0.63629032258064511</v>
      </c>
      <c r="AD6" s="7">
        <v>1.3129032258064517</v>
      </c>
      <c r="AE6" s="8">
        <v>1.2037842592592585</v>
      </c>
      <c r="AF6" s="14"/>
      <c r="AG6" s="6">
        <v>1.3573481481481464</v>
      </c>
      <c r="AH6" s="7">
        <v>1.5903148148148125</v>
      </c>
      <c r="AI6" s="6">
        <v>0.58750000000000002</v>
      </c>
      <c r="AJ6" s="7">
        <v>1.4241666666666666</v>
      </c>
      <c r="AK6" s="8">
        <v>1.2037842592592585</v>
      </c>
      <c r="AL6" s="14"/>
      <c r="AM6" s="6">
        <v>1.2851971326164855</v>
      </c>
      <c r="AN6" s="7">
        <v>1.5930788530465938</v>
      </c>
      <c r="AO6" s="6">
        <v>0.50725806451612898</v>
      </c>
      <c r="AP6" s="7">
        <v>1.4209677419354838</v>
      </c>
      <c r="AQ6" s="8">
        <v>1.2037842592592585</v>
      </c>
      <c r="AR6" s="14"/>
      <c r="AS6" s="6">
        <v>1.2126629629629615</v>
      </c>
      <c r="AT6" s="7">
        <v>1.5841407407407393</v>
      </c>
      <c r="AU6" s="6">
        <v>0.62250000000000005</v>
      </c>
      <c r="AV6" s="7">
        <v>1.3958333333333333</v>
      </c>
      <c r="AW6" s="8">
        <v>1.2037842592592585</v>
      </c>
      <c r="AX6" s="14"/>
      <c r="AY6" s="6">
        <v>0.8605376344086022</v>
      </c>
      <c r="AZ6" s="7">
        <v>1.0408482676224611</v>
      </c>
      <c r="BA6" s="6">
        <v>0.54838709677419351</v>
      </c>
      <c r="BB6" s="7">
        <v>1.4524193548387097</v>
      </c>
      <c r="BC6" s="8">
        <f t="shared" si="0"/>
        <v>0.9755480884109915</v>
      </c>
      <c r="BD6" s="14"/>
      <c r="BE6" s="6">
        <v>0.89154599761051356</v>
      </c>
      <c r="BF6" s="7">
        <v>1.1272544802867381</v>
      </c>
      <c r="BG6" s="6">
        <v>0.67741935483870963</v>
      </c>
      <c r="BH6" s="7">
        <v>1.45</v>
      </c>
      <c r="BI6" s="8">
        <f t="shared" si="1"/>
        <v>1.0365549581839903</v>
      </c>
      <c r="BJ6" s="14"/>
      <c r="BK6" s="6">
        <v>0.83286419753086416</v>
      </c>
      <c r="BL6" s="7">
        <v>1.1749827160493826</v>
      </c>
      <c r="BM6" s="6">
        <v>0.6333333333333333</v>
      </c>
      <c r="BN6" s="7">
        <v>1.45</v>
      </c>
      <c r="BO6" s="8">
        <f t="shared" si="2"/>
        <v>1.022795061728395</v>
      </c>
      <c r="BP6" s="14"/>
      <c r="BQ6" s="6">
        <v>0.94013333333333304</v>
      </c>
      <c r="BR6" s="7">
        <v>1.1773333333333331</v>
      </c>
      <c r="BS6" s="6">
        <v>0.51749999999999996</v>
      </c>
      <c r="BT6" s="7">
        <v>1.5477777777777777</v>
      </c>
      <c r="BU6" s="8">
        <f t="shared" si="3"/>
        <v>1.0456861111111109</v>
      </c>
      <c r="BV6" s="14"/>
      <c r="BW6" s="6">
        <v>0.85726666666666684</v>
      </c>
      <c r="BX6" s="7">
        <v>1.2096148148148149</v>
      </c>
      <c r="BY6" s="6">
        <v>0.60583333333333333</v>
      </c>
      <c r="BZ6" s="7">
        <v>1.5341666666666667</v>
      </c>
      <c r="CA6" s="8">
        <f t="shared" si="4"/>
        <v>1.0517203703703704</v>
      </c>
      <c r="CB6" s="14"/>
      <c r="CC6" s="6">
        <v>0.76573476702508969</v>
      </c>
      <c r="CD6" s="7">
        <v>1.0851087216248507</v>
      </c>
      <c r="CE6" s="6">
        <v>0.56532258064516128</v>
      </c>
      <c r="CF6" s="7">
        <v>2.4209677419354838</v>
      </c>
      <c r="CG6" s="8">
        <f t="shared" si="5"/>
        <v>1.2092834528076464</v>
      </c>
      <c r="CH6" s="14"/>
      <c r="CI6" s="6">
        <v>0.8354999999999998</v>
      </c>
      <c r="CJ6" s="7">
        <v>1.1401058201058196</v>
      </c>
      <c r="CK6" s="6">
        <v>0.53988095238095246</v>
      </c>
      <c r="CL6" s="7">
        <v>2.5499999999999998</v>
      </c>
      <c r="CM6" s="8">
        <f t="shared" si="6"/>
        <v>1.2663716931216928</v>
      </c>
      <c r="CN6" s="14"/>
      <c r="CO6" s="6">
        <v>1.0177586618876941</v>
      </c>
      <c r="CP6" s="7">
        <v>1.176062126642772</v>
      </c>
      <c r="CQ6" s="6">
        <v>0.66290322580645167</v>
      </c>
      <c r="CR6" s="7">
        <v>2.911290322580645</v>
      </c>
      <c r="CS6" s="8">
        <f t="shared" si="7"/>
        <v>1.4420035842293908</v>
      </c>
      <c r="CT6" s="14"/>
      <c r="CU6" s="6">
        <v>0.94516606929510028</v>
      </c>
      <c r="CV6" s="7">
        <v>1.128893667861409</v>
      </c>
      <c r="CW6" s="6">
        <v>0.85161290322580641</v>
      </c>
      <c r="CX6" s="7">
        <v>2.1258064516129034</v>
      </c>
      <c r="CY6" s="8">
        <f t="shared" si="8"/>
        <v>1.2628697729988048</v>
      </c>
      <c r="CZ6" s="14"/>
      <c r="DA6" s="6">
        <v>0.85892839506172802</v>
      </c>
      <c r="DB6" s="7">
        <v>1.2135382716049365</v>
      </c>
      <c r="DC6" s="6">
        <v>0.80333333333333334</v>
      </c>
      <c r="DD6" s="7">
        <v>2.34</v>
      </c>
      <c r="DE6" s="8">
        <f t="shared" si="9"/>
        <v>1.3039499999999995</v>
      </c>
      <c r="DF6" s="14"/>
      <c r="DG6" s="6">
        <v>0.84250657108721605</v>
      </c>
      <c r="DH6" s="7">
        <v>1.0814599761051373</v>
      </c>
      <c r="DI6" s="6">
        <v>0.8959677419354839</v>
      </c>
      <c r="DJ6" s="7">
        <v>2.2661290322580645</v>
      </c>
      <c r="DK6" s="8">
        <f t="shared" si="10"/>
        <v>1.2715158303464755</v>
      </c>
      <c r="DL6" s="14"/>
      <c r="DM6" s="6">
        <v>0.7979382716049408</v>
      </c>
      <c r="DN6" s="7">
        <v>1.0421283950617262</v>
      </c>
      <c r="DO6" s="6">
        <v>0.72</v>
      </c>
      <c r="DP6" s="7">
        <v>2.335</v>
      </c>
      <c r="DQ6" s="8">
        <f t="shared" si="11"/>
        <v>1.2237666666666667</v>
      </c>
      <c r="DR6" s="14"/>
      <c r="DS6" s="6">
        <v>0.74727598566308229</v>
      </c>
      <c r="DT6" s="7">
        <v>1.0559474313022725</v>
      </c>
      <c r="DU6" s="6">
        <v>0.89704301075268866</v>
      </c>
      <c r="DV6" s="7">
        <v>1.8704301075268819</v>
      </c>
      <c r="DW6" s="8">
        <f t="shared" si="12"/>
        <v>1.1426741338112314</v>
      </c>
      <c r="DX6" s="10"/>
      <c r="DY6" s="6">
        <v>0.85352592592592591</v>
      </c>
      <c r="DZ6" s="7">
        <v>1.0513777777777766</v>
      </c>
      <c r="EA6" s="6">
        <v>0.75483870967741939</v>
      </c>
      <c r="EB6" s="7">
        <v>2.4962365591397853</v>
      </c>
      <c r="EC6" s="8">
        <f t="shared" si="13"/>
        <v>1.2889947431302269</v>
      </c>
      <c r="ED6" s="11"/>
      <c r="EE6" s="12">
        <v>0.81289108910891084</v>
      </c>
      <c r="EF6" s="13">
        <v>1.047775308641975</v>
      </c>
      <c r="EG6" s="12">
        <v>0.71</v>
      </c>
      <c r="EH6" s="13">
        <v>2.6566666666666667</v>
      </c>
      <c r="EI6" s="8">
        <f t="shared" si="14"/>
        <v>1.306833266104388</v>
      </c>
      <c r="EJ6" s="10"/>
      <c r="EK6" s="12">
        <v>0.88014102564102537</v>
      </c>
      <c r="EL6" s="13">
        <v>0.97641577060931717</v>
      </c>
      <c r="EM6" s="12">
        <v>0.72177419354838712</v>
      </c>
      <c r="EN6" s="13">
        <v>2.2467741935483869</v>
      </c>
      <c r="EO6" s="8">
        <f t="shared" si="15"/>
        <v>1.206276295836779</v>
      </c>
    </row>
    <row r="7" spans="1:145" x14ac:dyDescent="0.25">
      <c r="A7" s="55" t="s">
        <v>46</v>
      </c>
      <c r="B7" s="15" t="s">
        <v>76</v>
      </c>
      <c r="C7" s="6">
        <v>1.0466311111111106</v>
      </c>
      <c r="D7" s="7">
        <v>1.767948148148148</v>
      </c>
      <c r="E7" s="6">
        <v>1.9102333333333332</v>
      </c>
      <c r="F7" s="7">
        <v>1.032633333333334</v>
      </c>
      <c r="G7" s="8">
        <v>1.1136879629629628</v>
      </c>
      <c r="H7" s="14"/>
      <c r="I7" s="6">
        <v>1.2404272401433687</v>
      </c>
      <c r="J7" s="7">
        <v>1.8239175627240138</v>
      </c>
      <c r="K7" s="6">
        <v>2.0246344086021493</v>
      </c>
      <c r="L7" s="7">
        <v>1.2498387096774195</v>
      </c>
      <c r="M7" s="8">
        <v>1.1136879629629628</v>
      </c>
      <c r="N7" s="14"/>
      <c r="O7" s="6">
        <v>1.3540306513409961</v>
      </c>
      <c r="P7" s="7">
        <v>1.886011494252873</v>
      </c>
      <c r="Q7" s="6">
        <v>1.0252528735632178</v>
      </c>
      <c r="R7" s="7">
        <v>1.2752701149425292</v>
      </c>
      <c r="S7" s="8">
        <v>1.1136879629629628</v>
      </c>
      <c r="T7" s="14"/>
      <c r="U7" s="6">
        <v>1.2862831541218633</v>
      </c>
      <c r="V7" s="7">
        <v>1.4670035842293894</v>
      </c>
      <c r="W7" s="6">
        <v>1.0206612903225802</v>
      </c>
      <c r="X7" s="7">
        <v>0.95281720430107586</v>
      </c>
      <c r="Y7" s="8">
        <v>1.1136879629629628</v>
      </c>
      <c r="Z7" s="14"/>
      <c r="AA7" s="6">
        <v>1.2157311827956983</v>
      </c>
      <c r="AB7" s="7">
        <v>1.4985304659498198</v>
      </c>
      <c r="AC7" s="6">
        <v>0.94754301075268765</v>
      </c>
      <c r="AD7" s="7">
        <v>1.048639784946237</v>
      </c>
      <c r="AE7" s="8">
        <v>1.1136879629629628</v>
      </c>
      <c r="AF7" s="14"/>
      <c r="AG7" s="6">
        <v>1.4292518518518516</v>
      </c>
      <c r="AH7" s="7">
        <v>1.5817666666666652</v>
      </c>
      <c r="AI7" s="6">
        <v>0.94899999999999973</v>
      </c>
      <c r="AJ7" s="7">
        <v>1.1444333333333339</v>
      </c>
      <c r="AK7" s="8">
        <v>1.1136879629629628</v>
      </c>
      <c r="AL7" s="14"/>
      <c r="AM7" s="6">
        <v>1.3207347670250891</v>
      </c>
      <c r="AN7" s="7">
        <v>1.4452974910394258</v>
      </c>
      <c r="AO7" s="6">
        <v>1.012338709677419</v>
      </c>
      <c r="AP7" s="7">
        <v>1.0881666666666672</v>
      </c>
      <c r="AQ7" s="8">
        <v>1.1136879629629628</v>
      </c>
      <c r="AR7" s="14"/>
      <c r="AS7" s="6">
        <v>1.0929407407407399</v>
      </c>
      <c r="AT7" s="7">
        <v>1.4368333333333327</v>
      </c>
      <c r="AU7" s="6">
        <v>0.90817222222222216</v>
      </c>
      <c r="AV7" s="7">
        <v>1.0168055555555562</v>
      </c>
      <c r="AW7" s="8">
        <v>1.1136879629629628</v>
      </c>
      <c r="AX7" s="14"/>
      <c r="AY7" s="6">
        <v>0.81741457586618926</v>
      </c>
      <c r="AZ7" s="7">
        <v>1.210119474313023</v>
      </c>
      <c r="BA7" s="6">
        <v>0.98357526881720403</v>
      </c>
      <c r="BB7" s="7">
        <v>1.2510698924731181</v>
      </c>
      <c r="BC7" s="8">
        <f t="shared" si="0"/>
        <v>1.0655448028673835</v>
      </c>
      <c r="BD7" s="14"/>
      <c r="BE7" s="6">
        <v>0.93710633213859074</v>
      </c>
      <c r="BF7" s="7">
        <v>0.95339068100358426</v>
      </c>
      <c r="BG7" s="6">
        <v>1.0206559139784945</v>
      </c>
      <c r="BH7" s="7">
        <v>0.97889784946236569</v>
      </c>
      <c r="BI7" s="8">
        <f t="shared" si="1"/>
        <v>0.9725126941457588</v>
      </c>
      <c r="BJ7" s="14"/>
      <c r="BK7" s="6">
        <v>0.9655753086419756</v>
      </c>
      <c r="BL7" s="7">
        <v>0.94021975308642025</v>
      </c>
      <c r="BM7" s="6">
        <v>1.0346666666666666</v>
      </c>
      <c r="BN7" s="7">
        <v>1.1079111111111108</v>
      </c>
      <c r="BO7" s="8">
        <f t="shared" si="2"/>
        <v>1.0120932098765434</v>
      </c>
      <c r="BP7" s="14"/>
      <c r="BQ7" s="6">
        <v>0.99786172839506249</v>
      </c>
      <c r="BR7" s="7">
        <v>0.98302962962963003</v>
      </c>
      <c r="BS7" s="6">
        <v>1.0347111111111109</v>
      </c>
      <c r="BT7" s="7">
        <v>2.2518888888888879</v>
      </c>
      <c r="BU7" s="8">
        <f t="shared" si="3"/>
        <v>1.3168728395061728</v>
      </c>
      <c r="BV7" s="14"/>
      <c r="BW7" s="6">
        <v>0.90578765432098773</v>
      </c>
      <c r="BX7" s="7">
        <v>1.0878617283950622</v>
      </c>
      <c r="BY7" s="6">
        <v>1.0304333333333335</v>
      </c>
      <c r="BZ7" s="7">
        <v>2.438333333333333</v>
      </c>
      <c r="CA7" s="8">
        <f t="shared" si="4"/>
        <v>1.365604012345679</v>
      </c>
      <c r="CB7" s="14"/>
      <c r="CC7" s="6">
        <v>0.71479808841099157</v>
      </c>
      <c r="CD7" s="7">
        <v>1.4216750298685785</v>
      </c>
      <c r="CE7" s="6">
        <v>0.88064516129032255</v>
      </c>
      <c r="CF7" s="7">
        <v>3.8870967741935485</v>
      </c>
      <c r="CG7" s="8">
        <f t="shared" si="5"/>
        <v>1.7260537634408601</v>
      </c>
      <c r="CH7" s="14"/>
      <c r="CI7" s="6">
        <v>0.77868253968253964</v>
      </c>
      <c r="CJ7" s="7">
        <v>1.1402539682539681</v>
      </c>
      <c r="CK7" s="6">
        <v>0.875</v>
      </c>
      <c r="CL7" s="7">
        <v>3.3285714285714287</v>
      </c>
      <c r="CM7" s="8">
        <f t="shared" si="6"/>
        <v>1.5306269841269842</v>
      </c>
      <c r="CN7" s="14"/>
      <c r="CO7" s="6">
        <v>0.87292473118279568</v>
      </c>
      <c r="CP7" s="7">
        <v>1.2563440860215054</v>
      </c>
      <c r="CQ7" s="6">
        <v>0.99516129032258061</v>
      </c>
      <c r="CR7" s="7">
        <v>2.5451612903225804</v>
      </c>
      <c r="CS7" s="8">
        <f t="shared" si="7"/>
        <v>1.4173978494623656</v>
      </c>
      <c r="CT7" s="14"/>
      <c r="CU7" s="6">
        <v>0.87305376344085894</v>
      </c>
      <c r="CV7" s="7">
        <v>1.1352974910394273</v>
      </c>
      <c r="CW7" s="6">
        <v>0.99032258064516132</v>
      </c>
      <c r="CX7" s="7">
        <v>2</v>
      </c>
      <c r="CY7" s="8">
        <f t="shared" si="8"/>
        <v>1.249668458781362</v>
      </c>
      <c r="CZ7" s="14"/>
      <c r="DA7" s="6">
        <v>0.80968148148148122</v>
      </c>
      <c r="DB7" s="7">
        <v>1.1641975308641961</v>
      </c>
      <c r="DC7" s="6">
        <v>1.055938888888889</v>
      </c>
      <c r="DD7" s="7">
        <v>2.7066666666666666</v>
      </c>
      <c r="DE7" s="8">
        <f t="shared" si="9"/>
        <v>1.4341211419753082</v>
      </c>
      <c r="DF7" s="14"/>
      <c r="DG7" s="6">
        <v>0.76558900836320187</v>
      </c>
      <c r="DH7" s="7">
        <v>1.0582293906810036</v>
      </c>
      <c r="DI7" s="6">
        <v>0.9467741935483871</v>
      </c>
      <c r="DJ7" s="7">
        <v>2.3258064516129031</v>
      </c>
      <c r="DK7" s="8">
        <f t="shared" si="10"/>
        <v>1.274099761051374</v>
      </c>
      <c r="DL7" s="14"/>
      <c r="DM7" s="6">
        <v>0.72922469135802515</v>
      </c>
      <c r="DN7" s="7">
        <v>1.0938814814814801</v>
      </c>
      <c r="DO7" s="6">
        <v>0.92333333333333334</v>
      </c>
      <c r="DP7" s="7">
        <v>2.52</v>
      </c>
      <c r="DQ7" s="8">
        <f t="shared" si="11"/>
        <v>1.3166098765432097</v>
      </c>
      <c r="DR7" s="14"/>
      <c r="DS7" s="6">
        <v>0.63463321385902038</v>
      </c>
      <c r="DT7" s="7">
        <v>1.1770848267622467</v>
      </c>
      <c r="DU7" s="6">
        <v>0.86451612903225805</v>
      </c>
      <c r="DV7" s="7">
        <v>2.8548387096774195</v>
      </c>
      <c r="DW7" s="8">
        <f t="shared" si="12"/>
        <v>1.382768219832736</v>
      </c>
      <c r="DX7" s="10"/>
      <c r="DY7" s="6">
        <v>0.69047160493827164</v>
      </c>
      <c r="DZ7" s="7">
        <v>1.1692444444444434</v>
      </c>
      <c r="EA7" s="6">
        <v>0.86612903225806448</v>
      </c>
      <c r="EB7" s="7">
        <v>2.3096774193548386</v>
      </c>
      <c r="EC7" s="8">
        <f t="shared" si="13"/>
        <v>1.2588806252489046</v>
      </c>
      <c r="ED7" s="11"/>
      <c r="EE7" s="12">
        <v>0.62425082508250829</v>
      </c>
      <c r="EF7" s="13">
        <v>1.1196814814814815</v>
      </c>
      <c r="EG7" s="12">
        <v>0.88916666666666666</v>
      </c>
      <c r="EH7" s="13">
        <v>1.3766666666666667</v>
      </c>
      <c r="EI7" s="8">
        <f t="shared" si="14"/>
        <v>1.0024414099743308</v>
      </c>
      <c r="EJ7" s="10"/>
      <c r="EK7" s="12">
        <v>0.68767307692307689</v>
      </c>
      <c r="EL7" s="13">
        <v>1.1215340501792095</v>
      </c>
      <c r="EM7" s="12">
        <v>0.75359677419354842</v>
      </c>
      <c r="EN7" s="13">
        <v>1.6322580645161291</v>
      </c>
      <c r="EO7" s="8">
        <f t="shared" si="15"/>
        <v>1.0487654914529909</v>
      </c>
    </row>
    <row r="8" spans="1:145" x14ac:dyDescent="0.25">
      <c r="A8" s="55" t="s">
        <v>46</v>
      </c>
      <c r="B8" s="15" t="s">
        <v>75</v>
      </c>
      <c r="C8" s="6">
        <v>0.82503703703703679</v>
      </c>
      <c r="D8" s="7">
        <v>1.9841222222222221</v>
      </c>
      <c r="E8" s="6">
        <v>1.8755555555555559</v>
      </c>
      <c r="F8" s="7">
        <v>1.1497222222222221</v>
      </c>
      <c r="G8" s="8">
        <v>1.2771527777777778</v>
      </c>
      <c r="H8" s="14"/>
      <c r="I8" s="6">
        <v>0.8614853046594978</v>
      </c>
      <c r="J8" s="7">
        <v>2.0472580645161291</v>
      </c>
      <c r="K8" s="6">
        <v>1.9602150537634406</v>
      </c>
      <c r="L8" s="7">
        <v>1.2129032258064516</v>
      </c>
      <c r="M8" s="8">
        <v>1.2771527777777778</v>
      </c>
      <c r="N8" s="14"/>
      <c r="O8" s="6">
        <v>1.1176819923371641</v>
      </c>
      <c r="P8" s="7">
        <v>2.2063793103448264</v>
      </c>
      <c r="Q8" s="6">
        <v>0.96149425287356316</v>
      </c>
      <c r="R8" s="7">
        <v>1.5057471264367817</v>
      </c>
      <c r="S8" s="8">
        <v>1.2771527777777778</v>
      </c>
      <c r="T8" s="14"/>
      <c r="U8" s="6">
        <v>1.1380931899641573</v>
      </c>
      <c r="V8" s="7">
        <v>1.9799641577060936</v>
      </c>
      <c r="W8" s="6">
        <v>1.0088709677419354</v>
      </c>
      <c r="X8" s="7">
        <v>1.1158602150537635</v>
      </c>
      <c r="Y8" s="8">
        <v>1.2771527777777778</v>
      </c>
      <c r="Z8" s="14"/>
      <c r="AA8" s="6">
        <v>1.0223620071684583</v>
      </c>
      <c r="AB8" s="7">
        <v>2.225197132616489</v>
      </c>
      <c r="AC8" s="6">
        <v>0.91478494623655904</v>
      </c>
      <c r="AD8" s="7">
        <v>1.0451612903225806</v>
      </c>
      <c r="AE8" s="8">
        <v>1.2771527777777778</v>
      </c>
      <c r="AF8" s="14"/>
      <c r="AG8" s="6">
        <v>0.85494074074074067</v>
      </c>
      <c r="AH8" s="7">
        <v>1.9189962962962945</v>
      </c>
      <c r="AI8" s="6">
        <v>0.93944444444444442</v>
      </c>
      <c r="AJ8" s="7">
        <v>0.98472222222222228</v>
      </c>
      <c r="AK8" s="8">
        <v>1.2771527777777778</v>
      </c>
      <c r="AL8" s="14"/>
      <c r="AM8" s="6">
        <v>1.0147670250896053</v>
      </c>
      <c r="AN8" s="7">
        <v>2.1171039426523302</v>
      </c>
      <c r="AO8" s="6">
        <v>1.0155913978494622</v>
      </c>
      <c r="AP8" s="7">
        <v>1.2365591397849462</v>
      </c>
      <c r="AQ8" s="8">
        <v>1.2771527777777778</v>
      </c>
      <c r="AR8" s="14"/>
      <c r="AS8" s="6">
        <v>0.9873999999999995</v>
      </c>
      <c r="AT8" s="7">
        <v>1.9823222222222225</v>
      </c>
      <c r="AU8" s="6">
        <v>0.8875000000000004</v>
      </c>
      <c r="AV8" s="7">
        <v>1.2513888888888889</v>
      </c>
      <c r="AW8" s="8">
        <v>1.2771527777777778</v>
      </c>
      <c r="AX8" s="14"/>
      <c r="AY8" s="6">
        <v>0.76256869772998803</v>
      </c>
      <c r="AZ8" s="7">
        <v>1.2437057159026599</v>
      </c>
      <c r="BA8" s="6">
        <v>0.98951612903225805</v>
      </c>
      <c r="BB8" s="7">
        <v>1.2870967741935484</v>
      </c>
      <c r="BC8" s="8">
        <f t="shared" si="0"/>
        <v>1.0707218292146137</v>
      </c>
      <c r="BD8" s="14"/>
      <c r="BE8" s="6">
        <v>0.78378733572281967</v>
      </c>
      <c r="BF8" s="7">
        <v>1.2778200339558574</v>
      </c>
      <c r="BG8" s="6">
        <v>0.98938172043010741</v>
      </c>
      <c r="BH8" s="7">
        <v>1.1016129032258064</v>
      </c>
      <c r="BI8" s="8">
        <f t="shared" si="1"/>
        <v>1.0381504983336476</v>
      </c>
      <c r="BJ8" s="14"/>
      <c r="BK8" s="6">
        <v>0.80171604938271601</v>
      </c>
      <c r="BL8" s="7">
        <v>1.1915415204678363</v>
      </c>
      <c r="BM8" s="6">
        <v>0.93333333333333335</v>
      </c>
      <c r="BN8" s="7">
        <v>1.1775</v>
      </c>
      <c r="BO8" s="8">
        <f t="shared" si="2"/>
        <v>1.0260227257959715</v>
      </c>
      <c r="BP8" s="14"/>
      <c r="BQ8" s="6">
        <v>0.80344197530864203</v>
      </c>
      <c r="BR8" s="7">
        <v>1.1988518518518516</v>
      </c>
      <c r="BS8" s="6">
        <v>0.92333333333333334</v>
      </c>
      <c r="BT8" s="7">
        <v>2.5966666666666667</v>
      </c>
      <c r="BU8" s="8">
        <f t="shared" si="3"/>
        <v>1.3805734567901236</v>
      </c>
      <c r="BV8" s="14"/>
      <c r="BW8" s="6">
        <v>0.83112839506172842</v>
      </c>
      <c r="BX8" s="7">
        <v>1.1781333333333337</v>
      </c>
      <c r="BY8" s="6">
        <v>0.71</v>
      </c>
      <c r="BZ8" s="7">
        <v>3.0266666666666668</v>
      </c>
      <c r="CA8" s="8">
        <f t="shared" si="4"/>
        <v>1.4364820987654321</v>
      </c>
      <c r="CB8" s="14"/>
      <c r="CC8" s="6">
        <v>0.95091517323775421</v>
      </c>
      <c r="CD8" s="7">
        <v>0.91544086021505411</v>
      </c>
      <c r="CE8" s="6">
        <v>0.96475268817204285</v>
      </c>
      <c r="CF8" s="7">
        <v>2.4848602150537626</v>
      </c>
      <c r="CG8" s="8">
        <f t="shared" si="5"/>
        <v>1.3289922341696534</v>
      </c>
      <c r="CH8" s="14"/>
      <c r="CI8" s="6">
        <v>0.89364285714285729</v>
      </c>
      <c r="CJ8" s="7">
        <v>0.9496296296296296</v>
      </c>
      <c r="CK8" s="6">
        <v>1.0385535714285712</v>
      </c>
      <c r="CL8" s="7">
        <v>2.3758214285714283</v>
      </c>
      <c r="CM8" s="8">
        <f t="shared" si="6"/>
        <v>1.3144118716931217</v>
      </c>
      <c r="CN8" s="14"/>
      <c r="CO8" s="6">
        <v>1.0161433691756272</v>
      </c>
      <c r="CP8" s="7">
        <v>1.0024277180406207</v>
      </c>
      <c r="CQ8" s="6">
        <v>1.096994623655914</v>
      </c>
      <c r="CR8" s="7">
        <v>1.5551827956989248</v>
      </c>
      <c r="CS8" s="8">
        <f t="shared" si="7"/>
        <v>1.1676871266427717</v>
      </c>
      <c r="CT8" s="14"/>
      <c r="CU8" s="6">
        <v>0.84533572281959368</v>
      </c>
      <c r="CV8" s="7">
        <v>1.1225089605734755</v>
      </c>
      <c r="CW8" s="6">
        <v>0.97419354838709682</v>
      </c>
      <c r="CX8" s="7">
        <v>2.4177419354838712</v>
      </c>
      <c r="CY8" s="8">
        <f t="shared" si="8"/>
        <v>1.3399450418160093</v>
      </c>
      <c r="CZ8" s="14"/>
      <c r="DA8" s="6">
        <v>0.74048641975308738</v>
      </c>
      <c r="DB8" s="7">
        <v>0.91595308641975259</v>
      </c>
      <c r="DC8" s="6">
        <v>1.06965</v>
      </c>
      <c r="DD8" s="7">
        <v>1.3395999999999999</v>
      </c>
      <c r="DE8" s="8">
        <f t="shared" si="9"/>
        <v>1.0164223765432099</v>
      </c>
      <c r="DF8" s="14"/>
      <c r="DG8" s="6">
        <v>0.84707526881720419</v>
      </c>
      <c r="DH8" s="7">
        <v>0.9881887694145759</v>
      </c>
      <c r="DI8" s="6">
        <v>1.0138709677419357</v>
      </c>
      <c r="DJ8" s="7">
        <v>1.6761290322580649</v>
      </c>
      <c r="DK8" s="8">
        <f t="shared" si="10"/>
        <v>1.1313160095579451</v>
      </c>
      <c r="DL8" s="14"/>
      <c r="DM8" s="6">
        <v>0.80419259259259235</v>
      </c>
      <c r="DN8" s="7">
        <v>1.0349086419753089</v>
      </c>
      <c r="DO8" s="6">
        <v>1.1187944444444451</v>
      </c>
      <c r="DP8" s="7">
        <v>1.3851444444444438</v>
      </c>
      <c r="DQ8" s="8">
        <f t="shared" si="11"/>
        <v>1.0857600308641975</v>
      </c>
      <c r="DR8" s="14"/>
      <c r="DS8" s="6">
        <v>0.78583512544802914</v>
      </c>
      <c r="DT8" s="7">
        <v>1.1036606929510147</v>
      </c>
      <c r="DU8" s="6">
        <v>1.1938440860215054</v>
      </c>
      <c r="DV8" s="7">
        <v>1.9309892473118278</v>
      </c>
      <c r="DW8" s="8">
        <f t="shared" si="12"/>
        <v>1.2535822879330942</v>
      </c>
      <c r="DX8" s="10"/>
      <c r="DY8" s="6">
        <v>0.74696543209876587</v>
      </c>
      <c r="DZ8" s="7">
        <v>1.1108320987654312</v>
      </c>
      <c r="EA8" s="6">
        <v>1.0135967741935488</v>
      </c>
      <c r="EB8" s="7">
        <v>1.9994193548387102</v>
      </c>
      <c r="EC8" s="8">
        <f t="shared" si="13"/>
        <v>1.2177034149741139</v>
      </c>
      <c r="ED8" s="11"/>
      <c r="EE8" s="12">
        <v>0.82722992299229903</v>
      </c>
      <c r="EF8" s="13">
        <v>1.0757530864197524</v>
      </c>
      <c r="EG8" s="12">
        <v>1.0303777777777778</v>
      </c>
      <c r="EH8" s="13">
        <v>1.5058444444444439</v>
      </c>
      <c r="EI8" s="8">
        <f t="shared" si="14"/>
        <v>1.1098013079085682</v>
      </c>
      <c r="EJ8" s="10"/>
      <c r="EK8" s="12">
        <v>0.74844658119658125</v>
      </c>
      <c r="EL8" s="13">
        <v>1.0999856630824361</v>
      </c>
      <c r="EM8" s="12">
        <v>0.9812741935483873</v>
      </c>
      <c r="EN8" s="13">
        <v>1.2657096774193546</v>
      </c>
      <c r="EO8" s="8">
        <f t="shared" si="15"/>
        <v>1.0238540288116897</v>
      </c>
    </row>
    <row r="9" spans="1:145" x14ac:dyDescent="0.25">
      <c r="A9" s="55" t="s">
        <v>46</v>
      </c>
      <c r="B9" s="15" t="s">
        <v>71</v>
      </c>
      <c r="C9" s="6">
        <v>1.1261155555555551</v>
      </c>
      <c r="D9" s="7">
        <v>2.2939703703703707</v>
      </c>
      <c r="E9" s="6">
        <v>1.8143999999999998</v>
      </c>
      <c r="F9" s="7">
        <v>1.0777111111111108</v>
      </c>
      <c r="G9" s="8">
        <v>1.1968861111111102</v>
      </c>
      <c r="H9" s="9"/>
      <c r="I9" s="6">
        <v>1.0066093189964147</v>
      </c>
      <c r="J9" s="7">
        <v>2.3487491039426529</v>
      </c>
      <c r="K9" s="6">
        <v>1.9461505376344084</v>
      </c>
      <c r="L9" s="7">
        <v>1.2781505376344087</v>
      </c>
      <c r="M9" s="8">
        <v>1.1968861111111102</v>
      </c>
      <c r="N9" s="9"/>
      <c r="O9" s="6">
        <v>1.2847203065134087</v>
      </c>
      <c r="P9" s="7">
        <v>2.1224789272030642</v>
      </c>
      <c r="Q9" s="6">
        <v>0.97901149425287348</v>
      </c>
      <c r="R9" s="7">
        <v>1.1453505747126433</v>
      </c>
      <c r="S9" s="8">
        <v>1.1968861111111102</v>
      </c>
      <c r="T9" s="9"/>
      <c r="U9" s="6">
        <v>1.3963763440860197</v>
      </c>
      <c r="V9" s="7">
        <v>1.8117706093189949</v>
      </c>
      <c r="W9" s="6">
        <v>0.95939247311827947</v>
      </c>
      <c r="X9" s="7">
        <v>1.2719731182795699</v>
      </c>
      <c r="Y9" s="8">
        <v>1.1968861111111102</v>
      </c>
      <c r="Z9" s="9"/>
      <c r="AA9" s="6">
        <v>1.0798709677419338</v>
      </c>
      <c r="AB9" s="7">
        <v>1.8648709677419348</v>
      </c>
      <c r="AC9" s="6">
        <v>0.80104838709677417</v>
      </c>
      <c r="AD9" s="7">
        <v>1.2386612903225809</v>
      </c>
      <c r="AE9" s="8">
        <v>1.1968861111111102</v>
      </c>
      <c r="AF9" s="9"/>
      <c r="AG9" s="6">
        <v>1.3492925925925907</v>
      </c>
      <c r="AH9" s="7">
        <v>2.0380592592592577</v>
      </c>
      <c r="AI9" s="6">
        <v>0.9443611111111111</v>
      </c>
      <c r="AJ9" s="7">
        <v>1.5990500000000003</v>
      </c>
      <c r="AK9" s="8">
        <v>1.1968861111111102</v>
      </c>
      <c r="AL9" s="9"/>
      <c r="AM9" s="6">
        <v>1.3030752688172031</v>
      </c>
      <c r="AN9" s="7">
        <v>1.6925663082437254</v>
      </c>
      <c r="AO9" s="6">
        <v>0.95395698924731187</v>
      </c>
      <c r="AP9" s="7">
        <v>1.0106935483870967</v>
      </c>
      <c r="AQ9" s="8">
        <v>1.1968861111111102</v>
      </c>
      <c r="AR9" s="9"/>
      <c r="AS9" s="6">
        <v>1.2365629629629615</v>
      </c>
      <c r="AT9" s="7">
        <v>1.5511814814814797</v>
      </c>
      <c r="AU9" s="6">
        <v>0.76481111111111111</v>
      </c>
      <c r="AV9" s="7">
        <v>1.2349888888888887</v>
      </c>
      <c r="AW9" s="8">
        <v>1.1968861111111102</v>
      </c>
      <c r="AX9" s="9"/>
      <c r="AY9" s="6">
        <v>0.90188291517323771</v>
      </c>
      <c r="AZ9" s="7">
        <v>1.1706666666666665</v>
      </c>
      <c r="BA9" s="6">
        <v>0.98546774193548392</v>
      </c>
      <c r="BB9" s="7">
        <v>1.0496989247311828</v>
      </c>
      <c r="BC9" s="8">
        <f t="shared" si="0"/>
        <v>1.0269290621266427</v>
      </c>
      <c r="BD9" s="9"/>
      <c r="BE9" s="6">
        <v>0.99227956989247312</v>
      </c>
      <c r="BF9" s="7">
        <v>1.200332138590203</v>
      </c>
      <c r="BG9" s="6">
        <v>1.0045645161290322</v>
      </c>
      <c r="BH9" s="7">
        <v>1.0986451612903225</v>
      </c>
      <c r="BI9" s="8">
        <f t="shared" si="1"/>
        <v>1.0739553464755078</v>
      </c>
      <c r="BJ9" s="9"/>
      <c r="BK9" s="6">
        <v>0.91438765432098768</v>
      </c>
      <c r="BL9" s="7">
        <v>1.193953086419753</v>
      </c>
      <c r="BM9" s="6">
        <v>0.97222222222222232</v>
      </c>
      <c r="BN9" s="7">
        <v>1.0833333333333333</v>
      </c>
      <c r="BO9" s="8">
        <f t="shared" si="2"/>
        <v>1.0409740740740741</v>
      </c>
      <c r="BP9" s="9"/>
      <c r="BQ9" s="6">
        <v>0.92122222222222228</v>
      </c>
      <c r="BR9" s="7">
        <v>1.3740617283950618</v>
      </c>
      <c r="BS9" s="6">
        <v>1.0698000000000001</v>
      </c>
      <c r="BT9" s="7">
        <v>2.5254999999999996</v>
      </c>
      <c r="BU9" s="8">
        <f t="shared" si="3"/>
        <v>1.472645987654321</v>
      </c>
      <c r="BV9" s="9"/>
      <c r="BW9" s="6">
        <v>0.81605925925925926</v>
      </c>
      <c r="BX9" s="7">
        <v>1.3398888888888889</v>
      </c>
      <c r="BY9" s="6">
        <v>1.0020333333333333</v>
      </c>
      <c r="BZ9" s="7">
        <v>2.3356444444444437</v>
      </c>
      <c r="CA9" s="8">
        <f t="shared" si="4"/>
        <v>1.3734064814814815</v>
      </c>
      <c r="CB9" s="9"/>
      <c r="CC9" s="6">
        <v>0.83526881720430091</v>
      </c>
      <c r="CD9" s="7">
        <v>1.2931182795698926</v>
      </c>
      <c r="CE9" s="6">
        <v>0.95063978494623658</v>
      </c>
      <c r="CF9" s="7">
        <v>2.7810645161290322</v>
      </c>
      <c r="CG9" s="8">
        <f t="shared" si="5"/>
        <v>1.4650228494623656</v>
      </c>
      <c r="CH9" s="9"/>
      <c r="CI9" s="6">
        <v>0.89626190476190493</v>
      </c>
      <c r="CJ9" s="7">
        <v>1.2313253968253974</v>
      </c>
      <c r="CK9" s="6">
        <v>1.0130892857142855</v>
      </c>
      <c r="CL9" s="7">
        <v>1.8818214285714285</v>
      </c>
      <c r="CM9" s="8">
        <f t="shared" si="6"/>
        <v>1.2556245039682541</v>
      </c>
      <c r="CN9" s="9"/>
      <c r="CO9" s="6">
        <v>0.84133333333333327</v>
      </c>
      <c r="CP9" s="7">
        <v>1.3017586618876942</v>
      </c>
      <c r="CQ9" s="6">
        <v>0.97024193548387072</v>
      </c>
      <c r="CR9" s="7">
        <v>1.9233548387096771</v>
      </c>
      <c r="CS9" s="8">
        <f t="shared" si="7"/>
        <v>1.2591721923536436</v>
      </c>
      <c r="CT9" s="9"/>
      <c r="CU9" s="6">
        <v>1.0726523297491044</v>
      </c>
      <c r="CV9" s="7">
        <v>1.1431827956989231</v>
      </c>
      <c r="CW9" s="6">
        <v>0.95047849462365563</v>
      </c>
      <c r="CX9" s="7">
        <v>1.61382795698925</v>
      </c>
      <c r="CY9" s="8">
        <f t="shared" si="8"/>
        <v>1.1950353942652332</v>
      </c>
      <c r="CZ9" s="9"/>
      <c r="DA9" s="6">
        <v>1.0855456790123459</v>
      </c>
      <c r="DB9" s="7">
        <v>1.2557975308641984</v>
      </c>
      <c r="DC9" s="6">
        <v>1.3126444444444461</v>
      </c>
      <c r="DD9" s="7">
        <v>1.2710222222222216</v>
      </c>
      <c r="DE9" s="8">
        <f t="shared" si="9"/>
        <v>1.2312524691358029</v>
      </c>
      <c r="DF9" s="9"/>
      <c r="DG9" s="6">
        <v>0.71967741935483875</v>
      </c>
      <c r="DH9" s="7">
        <v>1.1350059737156513</v>
      </c>
      <c r="DI9" s="6">
        <v>0.96111827956989204</v>
      </c>
      <c r="DJ9" s="7">
        <v>1.1274193548387095</v>
      </c>
      <c r="DK9" s="8">
        <f t="shared" si="10"/>
        <v>0.98580525686977283</v>
      </c>
      <c r="DL9" s="9"/>
      <c r="DM9" s="6">
        <v>0.67047160493827163</v>
      </c>
      <c r="DN9" s="7">
        <v>1.2495925925925899</v>
      </c>
      <c r="DO9" s="6">
        <v>0.96291111111111116</v>
      </c>
      <c r="DP9" s="7">
        <v>1.115455555555555</v>
      </c>
      <c r="DQ9" s="8">
        <f t="shared" si="11"/>
        <v>0.99960771604938192</v>
      </c>
      <c r="DR9" s="9"/>
      <c r="DS9" s="6">
        <v>0.83562962962962961</v>
      </c>
      <c r="DT9" s="7">
        <v>1.1243154121863799</v>
      </c>
      <c r="DU9" s="6">
        <v>0.9338010752688175</v>
      </c>
      <c r="DV9" s="7">
        <v>1.8465376344086031</v>
      </c>
      <c r="DW9" s="8">
        <f t="shared" si="12"/>
        <v>1.1850709378733577</v>
      </c>
      <c r="DX9" s="10"/>
      <c r="DY9" s="6">
        <v>0.87471111111111099</v>
      </c>
      <c r="DZ9" s="7">
        <v>1.0624296296296285</v>
      </c>
      <c r="EA9" s="6">
        <v>0.9461827956989256</v>
      </c>
      <c r="EB9" s="7">
        <v>1.0929892473118277</v>
      </c>
      <c r="EC9" s="8">
        <f t="shared" si="13"/>
        <v>0.99407819593787317</v>
      </c>
      <c r="ED9" s="11"/>
      <c r="EE9" s="12">
        <v>0.82181958195819516</v>
      </c>
      <c r="EF9" s="13">
        <v>0.96873086419753018</v>
      </c>
      <c r="EG9" s="12">
        <v>0.95102777777777814</v>
      </c>
      <c r="EH9" s="13">
        <v>1.1821111111111102</v>
      </c>
      <c r="EI9" s="8">
        <f t="shared" si="14"/>
        <v>0.98092233376115345</v>
      </c>
      <c r="EJ9" s="10"/>
      <c r="EK9" s="12">
        <v>0.72217307692307686</v>
      </c>
      <c r="EL9" s="13">
        <v>0.94429151732377492</v>
      </c>
      <c r="EM9" s="12">
        <v>0.97036559139785017</v>
      </c>
      <c r="EN9" s="13">
        <v>1.125236559139785</v>
      </c>
      <c r="EO9" s="8">
        <f t="shared" si="15"/>
        <v>0.94051668619612183</v>
      </c>
    </row>
    <row r="10" spans="1:145" x14ac:dyDescent="0.25">
      <c r="A10" s="55" t="s">
        <v>46</v>
      </c>
      <c r="B10" s="15" t="s">
        <v>16</v>
      </c>
      <c r="C10" s="6">
        <v>1.2322962962962969</v>
      </c>
      <c r="D10" s="7">
        <v>1.7741296296296296</v>
      </c>
      <c r="E10" s="6">
        <v>1.4166666666666667</v>
      </c>
      <c r="F10" s="7">
        <v>1.4191666666666667</v>
      </c>
      <c r="G10" s="8">
        <v>1.2017805555555547</v>
      </c>
      <c r="H10" s="14"/>
      <c r="I10" s="6">
        <v>1.1077992831541221</v>
      </c>
      <c r="J10" s="7">
        <v>1.7072544802867371</v>
      </c>
      <c r="K10" s="6">
        <v>1.2236559139784946</v>
      </c>
      <c r="L10" s="7">
        <v>1.2959677419354838</v>
      </c>
      <c r="M10" s="8">
        <v>1.2017805555555547</v>
      </c>
      <c r="N10" s="14"/>
      <c r="O10" s="6">
        <v>1.4062260536398465</v>
      </c>
      <c r="P10" s="7">
        <v>1.4929616858237542</v>
      </c>
      <c r="Q10" s="6">
        <v>0.59482758620689657</v>
      </c>
      <c r="R10" s="7">
        <v>1.272126436781609</v>
      </c>
      <c r="S10" s="8">
        <v>1.2017805555555547</v>
      </c>
      <c r="T10" s="14"/>
      <c r="U10" s="6">
        <v>1.2467562724014323</v>
      </c>
      <c r="V10" s="7">
        <v>1.6008781362007154</v>
      </c>
      <c r="W10" s="6">
        <v>0.61935483870967745</v>
      </c>
      <c r="X10" s="7">
        <v>1.443279569892473</v>
      </c>
      <c r="Y10" s="8">
        <v>1.2017805555555547</v>
      </c>
      <c r="Z10" s="14"/>
      <c r="AA10" s="6">
        <v>1.3194408602150529</v>
      </c>
      <c r="AB10" s="7">
        <v>1.5966630824372738</v>
      </c>
      <c r="AC10" s="6">
        <v>0.63225806451612898</v>
      </c>
      <c r="AD10" s="7">
        <v>1.3610268817204301</v>
      </c>
      <c r="AE10" s="8">
        <v>1.2017805555555547</v>
      </c>
      <c r="AF10" s="14"/>
      <c r="AG10" s="6">
        <v>1.1955370370370353</v>
      </c>
      <c r="AH10" s="7">
        <v>1.5840703703703687</v>
      </c>
      <c r="AI10" s="6">
        <v>0.57750000000000001</v>
      </c>
      <c r="AJ10" s="7">
        <v>1.431111111111111</v>
      </c>
      <c r="AK10" s="8">
        <v>1.2017805555555547</v>
      </c>
      <c r="AL10" s="14"/>
      <c r="AM10" s="6">
        <v>1.1814301075268798</v>
      </c>
      <c r="AN10" s="7">
        <v>2.0616953405017902</v>
      </c>
      <c r="AO10" s="6">
        <v>0.61209677419354835</v>
      </c>
      <c r="AP10" s="7">
        <v>1.8483870967741935</v>
      </c>
      <c r="AQ10" s="8">
        <v>1.2017805555555547</v>
      </c>
      <c r="AR10" s="14"/>
      <c r="AS10" s="6">
        <v>1.1244925925925917</v>
      </c>
      <c r="AT10" s="7">
        <v>1.6373518518518499</v>
      </c>
      <c r="AU10" s="6">
        <v>0.61333333333333329</v>
      </c>
      <c r="AV10" s="7">
        <v>1.4319444444444445</v>
      </c>
      <c r="AW10" s="8">
        <v>1.2017805555555547</v>
      </c>
      <c r="AX10" s="14"/>
      <c r="AY10" s="6">
        <v>0.7340000000000001</v>
      </c>
      <c r="AZ10" s="7">
        <v>1.1934862604540024</v>
      </c>
      <c r="BA10" s="6">
        <v>0.54838709677419351</v>
      </c>
      <c r="BB10" s="7">
        <v>2.8478494623655917</v>
      </c>
      <c r="BC10" s="8">
        <f t="shared" si="0"/>
        <v>1.3309307048984469</v>
      </c>
      <c r="BD10" s="14"/>
      <c r="BE10" s="6">
        <v>0.87354360812425325</v>
      </c>
      <c r="BF10" s="7">
        <v>1.2442532855436077</v>
      </c>
      <c r="BG10" s="6">
        <v>0.71034946236559138</v>
      </c>
      <c r="BH10" s="7">
        <v>2.970430107526882</v>
      </c>
      <c r="BI10" s="8">
        <f t="shared" si="1"/>
        <v>1.4496441158900835</v>
      </c>
      <c r="BJ10" s="14"/>
      <c r="BK10" s="6">
        <v>0.88676543209876546</v>
      </c>
      <c r="BL10" s="7">
        <v>1.1230938271604938</v>
      </c>
      <c r="BM10" s="6">
        <v>0.6908333333333333</v>
      </c>
      <c r="BN10" s="7">
        <v>2.6783333333333332</v>
      </c>
      <c r="BO10" s="8">
        <f t="shared" si="2"/>
        <v>1.3447564814814814</v>
      </c>
      <c r="BP10" s="14"/>
      <c r="BQ10" s="6">
        <v>0.93911111111111112</v>
      </c>
      <c r="BR10" s="7">
        <v>1.1265358024691356</v>
      </c>
      <c r="BS10" s="6">
        <v>0.73472222222222217</v>
      </c>
      <c r="BT10" s="7">
        <v>2.6683333333333334</v>
      </c>
      <c r="BU10" s="8">
        <f t="shared" si="3"/>
        <v>1.3671756172839507</v>
      </c>
      <c r="BV10" s="14"/>
      <c r="BW10" s="6">
        <v>0.77643950617283941</v>
      </c>
      <c r="BX10" s="7">
        <v>1.2678320987654328</v>
      </c>
      <c r="BY10" s="6">
        <v>0.625</v>
      </c>
      <c r="BZ10" s="7">
        <v>3.0005666666666668</v>
      </c>
      <c r="CA10" s="8">
        <f t="shared" si="4"/>
        <v>1.4174595679012347</v>
      </c>
      <c r="CB10" s="14"/>
      <c r="CC10" s="6">
        <v>0.85901553166069311</v>
      </c>
      <c r="CD10" s="7">
        <v>1.2305328554360808</v>
      </c>
      <c r="CE10" s="6">
        <v>0.6782258064516129</v>
      </c>
      <c r="CF10" s="7">
        <v>3.4658602150537638</v>
      </c>
      <c r="CG10" s="8">
        <f t="shared" si="5"/>
        <v>1.5584086021505377</v>
      </c>
      <c r="CH10" s="14"/>
      <c r="CI10" s="6">
        <v>0.87366402116402131</v>
      </c>
      <c r="CJ10" s="7">
        <v>1.2855423280423284</v>
      </c>
      <c r="CK10" s="6">
        <v>0.53749999999999998</v>
      </c>
      <c r="CL10" s="7">
        <v>4.1803571428571429</v>
      </c>
      <c r="CM10" s="8">
        <f t="shared" si="6"/>
        <v>1.7192658730158732</v>
      </c>
      <c r="CN10" s="14"/>
      <c r="CO10" s="6">
        <v>1.040977299880526</v>
      </c>
      <c r="CP10" s="7">
        <v>1.3179354838709685</v>
      </c>
      <c r="CQ10" s="6">
        <v>0.73709677419354835</v>
      </c>
      <c r="CR10" s="7">
        <v>3.6161290322580646</v>
      </c>
      <c r="CS10" s="8">
        <f t="shared" si="7"/>
        <v>1.6780346475507768</v>
      </c>
      <c r="CT10" s="14"/>
      <c r="CU10" s="6">
        <v>1.4523225806451614</v>
      </c>
      <c r="CV10" s="7">
        <v>0.956989247311828</v>
      </c>
      <c r="CW10" s="6">
        <v>1.0286129032258062</v>
      </c>
      <c r="CX10" s="7">
        <v>1</v>
      </c>
      <c r="CY10" s="8">
        <f t="shared" si="8"/>
        <v>1.109481182795699</v>
      </c>
      <c r="CZ10" s="14"/>
      <c r="DA10" s="6">
        <v>1.0520987654320983</v>
      </c>
      <c r="DB10" s="7">
        <v>1.2957851851851823</v>
      </c>
      <c r="DC10" s="6">
        <v>1.3136055555555557</v>
      </c>
      <c r="DD10" s="7">
        <v>2.9966666666666666</v>
      </c>
      <c r="DE10" s="8">
        <f t="shared" si="9"/>
        <v>1.6645390432098757</v>
      </c>
      <c r="DF10" s="14"/>
      <c r="DG10" s="6">
        <v>0.89040621266427711</v>
      </c>
      <c r="DH10" s="7">
        <v>1.048035842293908</v>
      </c>
      <c r="DI10" s="6">
        <v>0.70080645161290323</v>
      </c>
      <c r="DJ10" s="7">
        <v>1.8387096774193548</v>
      </c>
      <c r="DK10" s="8">
        <f t="shared" si="10"/>
        <v>1.1194895459976109</v>
      </c>
      <c r="DL10" s="14"/>
      <c r="DM10" s="6">
        <v>0.7610543209876518</v>
      </c>
      <c r="DN10" s="7">
        <v>1.1597358024691349</v>
      </c>
      <c r="DO10" s="6">
        <v>0.60583333333333333</v>
      </c>
      <c r="DP10" s="7">
        <v>3.3</v>
      </c>
      <c r="DQ10" s="8">
        <f t="shared" si="11"/>
        <v>1.45665586419753</v>
      </c>
      <c r="DR10" s="14"/>
      <c r="DS10" s="6">
        <v>0.85108004778972535</v>
      </c>
      <c r="DT10" s="7">
        <v>1.1249653524492247</v>
      </c>
      <c r="DU10" s="6">
        <v>0.76935483870967747</v>
      </c>
      <c r="DV10" s="7">
        <v>2.3225806451612905</v>
      </c>
      <c r="DW10" s="8">
        <f t="shared" si="12"/>
        <v>1.2669952210274795</v>
      </c>
      <c r="DX10" s="10"/>
      <c r="DY10" s="6">
        <v>0.91629135802468886</v>
      </c>
      <c r="DZ10" s="7">
        <v>1.1401135802469116</v>
      </c>
      <c r="EA10" s="6">
        <v>0.88091935483870976</v>
      </c>
      <c r="EB10" s="7">
        <v>1.7419354838709677</v>
      </c>
      <c r="EC10" s="8">
        <f t="shared" si="13"/>
        <v>1.1698149442453196</v>
      </c>
      <c r="ED10" s="11"/>
      <c r="EE10" s="12">
        <v>0.81217161716171615</v>
      </c>
      <c r="EF10" s="13">
        <v>1.1421234567901226</v>
      </c>
      <c r="EG10" s="12">
        <v>0.80472222222222234</v>
      </c>
      <c r="EH10" s="13">
        <v>2.3138999999999998</v>
      </c>
      <c r="EI10" s="8">
        <f t="shared" si="14"/>
        <v>1.2682293240435154</v>
      </c>
      <c r="EJ10" s="10"/>
      <c r="EK10" s="12">
        <v>0.83864316239316206</v>
      </c>
      <c r="EL10" s="13">
        <v>1.395249701314216</v>
      </c>
      <c r="EM10" s="12">
        <v>0.88145161290322582</v>
      </c>
      <c r="EN10" s="13">
        <v>3.6241935483870966</v>
      </c>
      <c r="EO10" s="8">
        <f t="shared" si="15"/>
        <v>1.6848845062494251</v>
      </c>
    </row>
    <row r="11" spans="1:145" x14ac:dyDescent="0.25">
      <c r="A11" s="55" t="s">
        <v>46</v>
      </c>
      <c r="B11" s="15" t="s">
        <v>17</v>
      </c>
      <c r="C11" s="6">
        <v>1.0118074074074064</v>
      </c>
      <c r="D11" s="7">
        <v>1.5826481481481465</v>
      </c>
      <c r="E11" s="6">
        <v>1.3366666666666667</v>
      </c>
      <c r="F11" s="7">
        <v>1.4733333333333334</v>
      </c>
      <c r="G11" s="8">
        <v>1.187642592592592</v>
      </c>
      <c r="H11" s="14"/>
      <c r="I11" s="6">
        <v>0.93902508960573405</v>
      </c>
      <c r="J11" s="7">
        <v>1.4856272401433681</v>
      </c>
      <c r="K11" s="6">
        <v>1.1080645161290323</v>
      </c>
      <c r="L11" s="7">
        <v>1.3741935483870968</v>
      </c>
      <c r="M11" s="8">
        <v>1.187642592592592</v>
      </c>
      <c r="N11" s="14"/>
      <c r="O11" s="6">
        <v>1.2732681992337156</v>
      </c>
      <c r="P11" s="7">
        <v>1.4593946360153256</v>
      </c>
      <c r="Q11" s="6">
        <v>0.52758620689655178</v>
      </c>
      <c r="R11" s="7">
        <v>1.3948275862068966</v>
      </c>
      <c r="S11" s="8">
        <v>1.187642592592592</v>
      </c>
      <c r="T11" s="14"/>
      <c r="U11" s="6">
        <v>1.0173440860215051</v>
      </c>
      <c r="V11" s="7">
        <v>1.7333405017921137</v>
      </c>
      <c r="W11" s="6">
        <v>0.61693548387096775</v>
      </c>
      <c r="X11" s="7">
        <v>1.3709677419354838</v>
      </c>
      <c r="Y11" s="8">
        <v>1.187642592592592</v>
      </c>
      <c r="Z11" s="14"/>
      <c r="AA11" s="6">
        <v>1.121913978494623</v>
      </c>
      <c r="AB11" s="7">
        <v>1.5478100358422933</v>
      </c>
      <c r="AC11" s="6">
        <v>0.64623655913978495</v>
      </c>
      <c r="AD11" s="7">
        <v>1.2387096774193549</v>
      </c>
      <c r="AE11" s="8">
        <v>1.187642592592592</v>
      </c>
      <c r="AF11" s="14"/>
      <c r="AG11" s="6">
        <v>0.98624444444444404</v>
      </c>
      <c r="AH11" s="7">
        <v>1.7807814814814809</v>
      </c>
      <c r="AI11" s="6">
        <v>0.39971666666666666</v>
      </c>
      <c r="AJ11" s="7">
        <v>1.5394444444444446</v>
      </c>
      <c r="AK11" s="8">
        <v>1.187642592592592</v>
      </c>
      <c r="AL11" s="14"/>
      <c r="AM11" s="6">
        <v>1.0355913978494613</v>
      </c>
      <c r="AN11" s="7">
        <v>1.7548207885304639</v>
      </c>
      <c r="AO11" s="6">
        <v>0.41774193548387095</v>
      </c>
      <c r="AP11" s="7">
        <v>1.6723118279569895</v>
      </c>
      <c r="AQ11" s="8">
        <v>1.187642592592592</v>
      </c>
      <c r="AR11" s="14"/>
      <c r="AS11" s="6">
        <v>1.0805222222222211</v>
      </c>
      <c r="AT11" s="7">
        <v>1.781714814814813</v>
      </c>
      <c r="AU11" s="6">
        <v>0.35333333333333333</v>
      </c>
      <c r="AV11" s="7">
        <v>1.5349999999999999</v>
      </c>
      <c r="AW11" s="8">
        <v>1.187642592592592</v>
      </c>
      <c r="AX11" s="14"/>
      <c r="AY11" s="6">
        <v>0.63593787335722818</v>
      </c>
      <c r="AZ11" s="7">
        <v>1.2745973715651135</v>
      </c>
      <c r="BA11" s="6">
        <v>0.5161290322580645</v>
      </c>
      <c r="BB11" s="7">
        <v>1.4986559139784947</v>
      </c>
      <c r="BC11" s="8">
        <f t="shared" si="0"/>
        <v>0.98133004778972532</v>
      </c>
      <c r="BD11" s="14"/>
      <c r="BE11" s="6">
        <v>0.72519713261648733</v>
      </c>
      <c r="BF11" s="7">
        <v>1.3288458781362005</v>
      </c>
      <c r="BG11" s="6">
        <v>0.4838709677419355</v>
      </c>
      <c r="BH11" s="7">
        <v>1.5653225806451614</v>
      </c>
      <c r="BI11" s="8">
        <f t="shared" si="1"/>
        <v>1.025809139784946</v>
      </c>
      <c r="BJ11" s="14"/>
      <c r="BK11" s="6">
        <v>0.8191135802469135</v>
      </c>
      <c r="BL11" s="7">
        <v>1.2299654320987654</v>
      </c>
      <c r="BM11" s="6">
        <v>0.59750000000000003</v>
      </c>
      <c r="BN11" s="7">
        <v>1.4675</v>
      </c>
      <c r="BO11" s="8">
        <f t="shared" si="2"/>
        <v>1.0285197530864199</v>
      </c>
      <c r="BP11" s="14"/>
      <c r="BQ11" s="6">
        <v>0.79224691358024668</v>
      </c>
      <c r="BR11" s="7">
        <v>1.3978246913580248</v>
      </c>
      <c r="BS11" s="6">
        <v>0.50444444444444447</v>
      </c>
      <c r="BT11" s="7">
        <v>1.8180555555555555</v>
      </c>
      <c r="BU11" s="8">
        <f t="shared" si="3"/>
        <v>1.1281429012345678</v>
      </c>
      <c r="BV11" s="14"/>
      <c r="BW11" s="6">
        <v>0.7387086419753085</v>
      </c>
      <c r="BX11" s="7">
        <v>1.3900271604938284</v>
      </c>
      <c r="BY11" s="6">
        <v>0.63500000000000001</v>
      </c>
      <c r="BZ11" s="7">
        <v>1.6658333333333333</v>
      </c>
      <c r="CA11" s="8">
        <f t="shared" si="4"/>
        <v>1.1073922839506176</v>
      </c>
      <c r="CB11" s="14"/>
      <c r="CC11" s="6">
        <v>0.74887694145758654</v>
      </c>
      <c r="CD11" s="7">
        <v>1.1772497013142174</v>
      </c>
      <c r="CE11" s="6">
        <v>0.5024193548387097</v>
      </c>
      <c r="CF11" s="7">
        <v>2.4564516129032259</v>
      </c>
      <c r="CG11" s="8">
        <f t="shared" si="5"/>
        <v>1.2212494026284348</v>
      </c>
      <c r="CH11" s="14"/>
      <c r="CI11" s="6">
        <v>0.69191005291005292</v>
      </c>
      <c r="CJ11" s="7">
        <v>1.3290555555555572</v>
      </c>
      <c r="CK11" s="6">
        <v>0.59107142857142858</v>
      </c>
      <c r="CL11" s="7">
        <v>2.5249999999999999</v>
      </c>
      <c r="CM11" s="8">
        <f t="shared" si="6"/>
        <v>1.2842592592592597</v>
      </c>
      <c r="CN11" s="14"/>
      <c r="CO11" s="6">
        <v>0.83205256869773003</v>
      </c>
      <c r="CP11" s="7">
        <v>1.2163727598566318</v>
      </c>
      <c r="CQ11" s="6">
        <v>0.7314516129032258</v>
      </c>
      <c r="CR11" s="7">
        <v>2.4500000000000002</v>
      </c>
      <c r="CS11" s="8">
        <f t="shared" si="7"/>
        <v>1.3074692353643971</v>
      </c>
      <c r="CT11" s="14"/>
      <c r="CU11" s="6">
        <v>1.3632903225806456</v>
      </c>
      <c r="CV11" s="7">
        <v>1.0489534050179217</v>
      </c>
      <c r="CW11" s="6">
        <v>1.06658064516129</v>
      </c>
      <c r="CX11" s="7">
        <v>1.0191935483870969</v>
      </c>
      <c r="CY11" s="8">
        <f t="shared" si="8"/>
        <v>1.1245044802867386</v>
      </c>
      <c r="CZ11" s="14"/>
      <c r="DA11" s="6">
        <v>0.91812592592592579</v>
      </c>
      <c r="DB11" s="7">
        <v>1.3492962962962927</v>
      </c>
      <c r="DC11" s="6">
        <v>1.105</v>
      </c>
      <c r="DD11" s="7">
        <v>2.0127777777777776</v>
      </c>
      <c r="DE11" s="8">
        <f t="shared" si="9"/>
        <v>1.3462999999999989</v>
      </c>
      <c r="DF11" s="14"/>
      <c r="DG11" s="6">
        <v>0.67001911589008389</v>
      </c>
      <c r="DH11" s="7">
        <v>1.1757658303464764</v>
      </c>
      <c r="DI11" s="6">
        <v>1.0403225806451613</v>
      </c>
      <c r="DJ11" s="7">
        <v>1.5112903225806451</v>
      </c>
      <c r="DK11" s="8">
        <f t="shared" si="10"/>
        <v>1.0993494623655917</v>
      </c>
      <c r="DL11" s="14"/>
      <c r="DM11" s="6">
        <v>0.62577283950617335</v>
      </c>
      <c r="DN11" s="7">
        <v>1.2459580246913542</v>
      </c>
      <c r="DO11" s="6">
        <v>0.77916666666666667</v>
      </c>
      <c r="DP11" s="7">
        <v>2.1766666666666667</v>
      </c>
      <c r="DQ11" s="8">
        <f t="shared" si="11"/>
        <v>1.2068910493827154</v>
      </c>
      <c r="DR11" s="14"/>
      <c r="DS11" s="6">
        <v>0.6192043010752688</v>
      </c>
      <c r="DT11" s="7">
        <v>1.2476272401433708</v>
      </c>
      <c r="DU11" s="6">
        <v>0.88790322580645165</v>
      </c>
      <c r="DV11" s="7">
        <v>1.8516129032258064</v>
      </c>
      <c r="DW11" s="8">
        <f t="shared" si="12"/>
        <v>1.1515869175627245</v>
      </c>
      <c r="DX11" s="10"/>
      <c r="DY11" s="6">
        <v>0.79823456790123704</v>
      </c>
      <c r="DZ11" s="7">
        <v>1.1993481481481456</v>
      </c>
      <c r="EA11" s="6">
        <v>0.66774193548387095</v>
      </c>
      <c r="EB11" s="7">
        <v>2.4209677419354838</v>
      </c>
      <c r="EC11" s="8">
        <f t="shared" si="13"/>
        <v>1.2715730983671842</v>
      </c>
      <c r="ED11" s="11"/>
      <c r="EE11" s="12">
        <v>0.58258745874587492</v>
      </c>
      <c r="EF11" s="13">
        <v>1.1645135802469104</v>
      </c>
      <c r="EG11" s="12">
        <v>0.75916666666666666</v>
      </c>
      <c r="EH11" s="13">
        <v>2.1133333333333333</v>
      </c>
      <c r="EI11" s="8">
        <f t="shared" si="14"/>
        <v>1.1549002597481963</v>
      </c>
      <c r="EJ11" s="10"/>
      <c r="EK11" s="12">
        <v>0.68747435897435882</v>
      </c>
      <c r="EL11" s="13">
        <v>1.1917323775388264</v>
      </c>
      <c r="EM11" s="12">
        <v>0.7397849462365591</v>
      </c>
      <c r="EN11" s="13">
        <v>2.3080645161290323</v>
      </c>
      <c r="EO11" s="8">
        <f t="shared" si="15"/>
        <v>1.2317640497196942</v>
      </c>
    </row>
    <row r="12" spans="1:145" x14ac:dyDescent="0.25">
      <c r="A12" s="55" t="s">
        <v>46</v>
      </c>
      <c r="B12" s="15" t="s">
        <v>50</v>
      </c>
      <c r="C12" s="6">
        <v>1.2861155555555552</v>
      </c>
      <c r="D12" s="7">
        <v>1.4268703703703693</v>
      </c>
      <c r="E12" s="6">
        <v>1.5999999999999999</v>
      </c>
      <c r="F12" s="7">
        <v>1.1955555555555557</v>
      </c>
      <c r="G12" s="8">
        <v>1.2158694444444436</v>
      </c>
      <c r="H12" s="9"/>
      <c r="I12" s="6">
        <v>1.0858035842293896</v>
      </c>
      <c r="J12" s="7">
        <v>1.6959139784946229</v>
      </c>
      <c r="K12" s="6">
        <v>1.586021505376344</v>
      </c>
      <c r="L12" s="7">
        <v>1.2465053763440859</v>
      </c>
      <c r="M12" s="8">
        <v>1.2158694444444436</v>
      </c>
      <c r="N12" s="9"/>
      <c r="O12" s="6">
        <v>1.3457203065134089</v>
      </c>
      <c r="P12" s="7">
        <v>1.4764865900383135</v>
      </c>
      <c r="Q12" s="6">
        <v>0.93419540229885045</v>
      </c>
      <c r="R12" s="7">
        <v>1.0310344827586209</v>
      </c>
      <c r="S12" s="8">
        <v>1.2158694444444436</v>
      </c>
      <c r="T12" s="9"/>
      <c r="U12" s="6">
        <v>1.3884229390680993</v>
      </c>
      <c r="V12" s="7">
        <v>1.5406559139784937</v>
      </c>
      <c r="W12" s="6">
        <v>0.8916666666666665</v>
      </c>
      <c r="X12" s="7">
        <v>1.1793010752688173</v>
      </c>
      <c r="Y12" s="8">
        <v>1.2158694444444436</v>
      </c>
      <c r="Z12" s="9"/>
      <c r="AA12" s="6">
        <v>1.3993189964157688</v>
      </c>
      <c r="AB12" s="7">
        <v>1.41116487455197</v>
      </c>
      <c r="AC12" s="6">
        <v>0.9018817204301075</v>
      </c>
      <c r="AD12" s="7">
        <v>1.070704301075269</v>
      </c>
      <c r="AE12" s="8">
        <v>1.2158694444444436</v>
      </c>
      <c r="AF12" s="9"/>
      <c r="AG12" s="6">
        <v>1.4270518518518505</v>
      </c>
      <c r="AH12" s="7">
        <v>1.5493518518518501</v>
      </c>
      <c r="AI12" s="6">
        <v>0.88472222222222208</v>
      </c>
      <c r="AJ12" s="7">
        <v>1.0424722222222222</v>
      </c>
      <c r="AK12" s="8">
        <v>1.2158694444444436</v>
      </c>
      <c r="AL12" s="9"/>
      <c r="AM12" s="6">
        <v>1.2732867383512536</v>
      </c>
      <c r="AN12" s="7">
        <v>1.6257921146953398</v>
      </c>
      <c r="AO12" s="6">
        <v>0.89112365591397846</v>
      </c>
      <c r="AP12" s="7">
        <v>1.2908602150537636</v>
      </c>
      <c r="AQ12" s="8">
        <v>1.2158694444444436</v>
      </c>
      <c r="AR12" s="9"/>
      <c r="AS12" s="6">
        <v>1.4292407407407388</v>
      </c>
      <c r="AT12" s="7">
        <v>1.4267370370370358</v>
      </c>
      <c r="AU12" s="6">
        <v>0.9674999999999998</v>
      </c>
      <c r="AV12" s="7">
        <v>1.04</v>
      </c>
      <c r="AW12" s="8">
        <v>1.2158694444444436</v>
      </c>
      <c r="AX12" s="9"/>
      <c r="AY12" s="6">
        <v>0.96170609318996392</v>
      </c>
      <c r="AZ12" s="7">
        <v>1.0030728793309434</v>
      </c>
      <c r="BA12" s="6">
        <v>0.93817204301075285</v>
      </c>
      <c r="BB12" s="7">
        <v>2.2244623655913975</v>
      </c>
      <c r="BC12" s="8">
        <f t="shared" si="0"/>
        <v>1.2818533452807643</v>
      </c>
      <c r="BD12" s="9"/>
      <c r="BE12" s="6">
        <v>0.98313022700119446</v>
      </c>
      <c r="BF12" s="7">
        <v>1.0513667861409792</v>
      </c>
      <c r="BG12" s="6">
        <v>0.96586021505376329</v>
      </c>
      <c r="BH12" s="7">
        <v>2.0650537634408601</v>
      </c>
      <c r="BI12" s="8">
        <f t="shared" si="1"/>
        <v>1.2663527479091994</v>
      </c>
      <c r="BJ12" s="9"/>
      <c r="BK12" s="6">
        <v>1.0236395061728394</v>
      </c>
      <c r="BL12" s="7">
        <v>1.0052814814814812</v>
      </c>
      <c r="BM12" s="6">
        <v>0.98444444444444434</v>
      </c>
      <c r="BN12" s="7">
        <v>2.0350000000000001</v>
      </c>
      <c r="BO12" s="8">
        <f t="shared" si="2"/>
        <v>1.2620913580246911</v>
      </c>
      <c r="BP12" s="9"/>
      <c r="BQ12" s="6">
        <v>1.0210345679012347</v>
      </c>
      <c r="BR12" s="7">
        <v>1.0940864197530857</v>
      </c>
      <c r="BS12" s="6">
        <v>1.0502777777777776</v>
      </c>
      <c r="BT12" s="7">
        <v>2.1327777777777781</v>
      </c>
      <c r="BU12" s="8">
        <f t="shared" si="3"/>
        <v>1.324544135802469</v>
      </c>
      <c r="BV12" s="9"/>
      <c r="BW12" s="6">
        <v>0.97071358024691345</v>
      </c>
      <c r="BX12" s="7">
        <v>1.089632098765432</v>
      </c>
      <c r="BY12" s="6">
        <v>0.97609999999999997</v>
      </c>
      <c r="BZ12" s="7">
        <v>2.1327333333333334</v>
      </c>
      <c r="CA12" s="8">
        <f t="shared" si="4"/>
        <v>1.2922947530864197</v>
      </c>
      <c r="CB12" s="9"/>
      <c r="CC12" s="6">
        <v>1.031562724014337</v>
      </c>
      <c r="CD12" s="7">
        <v>1.1042508960573476</v>
      </c>
      <c r="CE12" s="6">
        <v>0.96720430107526889</v>
      </c>
      <c r="CF12" s="7">
        <v>2.0897849462365592</v>
      </c>
      <c r="CG12" s="8">
        <f t="shared" si="5"/>
        <v>1.2982007168458782</v>
      </c>
      <c r="CH12" s="9"/>
      <c r="CI12" s="6">
        <v>0.97594973544973518</v>
      </c>
      <c r="CJ12" s="7">
        <v>1.1601375661375664</v>
      </c>
      <c r="CK12" s="6">
        <v>1.0056428571428573</v>
      </c>
      <c r="CL12" s="7">
        <v>2.1303571428571431</v>
      </c>
      <c r="CM12" s="8">
        <f t="shared" si="6"/>
        <v>1.3180218253968254</v>
      </c>
      <c r="CN12" s="9"/>
      <c r="CO12" s="6">
        <v>0.93681959378733581</v>
      </c>
      <c r="CP12" s="7">
        <v>1.1577156511350062</v>
      </c>
      <c r="CQ12" s="6">
        <v>1.0833279569892473</v>
      </c>
      <c r="CR12" s="7">
        <v>2.0413978494623657</v>
      </c>
      <c r="CS12" s="8">
        <f t="shared" si="7"/>
        <v>1.3048152628434888</v>
      </c>
      <c r="CT12" s="9"/>
      <c r="CU12" s="6">
        <v>0.84434767025089619</v>
      </c>
      <c r="CV12" s="7">
        <v>1.0441827956989234</v>
      </c>
      <c r="CW12" s="6">
        <v>0.91020430107526884</v>
      </c>
      <c r="CX12" s="7">
        <v>1.3142078853046593</v>
      </c>
      <c r="CY12" s="8">
        <f t="shared" si="8"/>
        <v>1.028235663082437</v>
      </c>
      <c r="CZ12" s="9"/>
      <c r="DA12" s="6">
        <v>0.90012098765432003</v>
      </c>
      <c r="DB12" s="7">
        <v>1.157451851851852</v>
      </c>
      <c r="DC12" s="6">
        <v>1.4102777777777762</v>
      </c>
      <c r="DD12" s="7">
        <v>2.5894333333333317</v>
      </c>
      <c r="DE12" s="8">
        <f t="shared" si="9"/>
        <v>1.51432098765432</v>
      </c>
      <c r="DF12" s="9"/>
      <c r="DG12" s="6">
        <v>0.89671206690561522</v>
      </c>
      <c r="DH12" s="7">
        <v>1.1270919952210277</v>
      </c>
      <c r="DI12" s="6">
        <v>0.9416612903225805</v>
      </c>
      <c r="DJ12" s="7">
        <v>2.3279677419354843</v>
      </c>
      <c r="DK12" s="8">
        <f t="shared" si="10"/>
        <v>1.3233582735961769</v>
      </c>
      <c r="DL12" s="9"/>
      <c r="DM12" s="6">
        <v>0.69640740740740736</v>
      </c>
      <c r="DN12" s="7">
        <v>0.82197667280539966</v>
      </c>
      <c r="DO12" s="6">
        <v>0.61694444444444441</v>
      </c>
      <c r="DP12" s="7">
        <v>0.35</v>
      </c>
      <c r="DQ12" s="8">
        <f t="shared" si="11"/>
        <v>0.62133213116431285</v>
      </c>
      <c r="DR12" s="9"/>
      <c r="DS12" s="6">
        <v>0.83077897252090771</v>
      </c>
      <c r="DT12" s="7">
        <v>1.0295770609318995</v>
      </c>
      <c r="DU12" s="6">
        <v>0.96599462365591415</v>
      </c>
      <c r="DV12" s="7">
        <v>0.80107526881720448</v>
      </c>
      <c r="DW12" s="8">
        <f t="shared" si="12"/>
        <v>0.90685648148148146</v>
      </c>
      <c r="DX12" s="10"/>
      <c r="DY12" s="6">
        <v>0.85989876543209887</v>
      </c>
      <c r="DZ12" s="7">
        <v>1.3746617283950595</v>
      </c>
      <c r="EA12" s="6">
        <v>0.97499999999999998</v>
      </c>
      <c r="EB12" s="7">
        <v>1.0443548387096775</v>
      </c>
      <c r="EC12" s="8">
        <f t="shared" si="13"/>
        <v>1.0634788331342091</v>
      </c>
      <c r="ED12" s="11"/>
      <c r="EE12" s="12">
        <v>0.71114851485148523</v>
      </c>
      <c r="EF12" s="13">
        <v>1.6940074074074023</v>
      </c>
      <c r="EG12" s="12">
        <v>0.95666666666666667</v>
      </c>
      <c r="EH12" s="13">
        <v>1.4458333333333333</v>
      </c>
      <c r="EI12" s="8">
        <f t="shared" si="14"/>
        <v>1.2019139805647219</v>
      </c>
      <c r="EJ12" s="10"/>
      <c r="EK12" s="12">
        <v>0.55511965811965824</v>
      </c>
      <c r="EL12" s="13">
        <v>1.5681553166069264</v>
      </c>
      <c r="EM12" s="12">
        <v>0.72338709677419355</v>
      </c>
      <c r="EN12" s="13">
        <v>1.5862903225806451</v>
      </c>
      <c r="EO12" s="8">
        <f t="shared" si="15"/>
        <v>1.1082380985203557</v>
      </c>
    </row>
    <row r="13" spans="1:145" x14ac:dyDescent="0.25">
      <c r="A13" s="55" t="s">
        <v>46</v>
      </c>
      <c r="B13" s="15" t="s">
        <v>77</v>
      </c>
      <c r="C13" s="6">
        <v>0.89554666666666671</v>
      </c>
      <c r="D13" s="7">
        <v>1.7751814814814821</v>
      </c>
      <c r="E13" s="6">
        <v>2.0550000000000002</v>
      </c>
      <c r="F13" s="7">
        <v>1.2350000000000001</v>
      </c>
      <c r="G13" s="8">
        <v>1.2171560185185186</v>
      </c>
      <c r="H13" s="9"/>
      <c r="I13" s="6">
        <v>1.0080917562724014</v>
      </c>
      <c r="J13" s="7">
        <v>1.6437204301075274</v>
      </c>
      <c r="K13" s="6">
        <v>1.9927419354838709</v>
      </c>
      <c r="L13" s="7">
        <v>1.1080645161290323</v>
      </c>
      <c r="M13" s="8">
        <v>1.2171560185185186</v>
      </c>
      <c r="N13" s="9"/>
      <c r="O13" s="6">
        <v>1.1200727969348658</v>
      </c>
      <c r="P13" s="7">
        <v>1.6275287356321846</v>
      </c>
      <c r="Q13" s="6">
        <v>1.0012931034482759</v>
      </c>
      <c r="R13" s="7">
        <v>1.2931034482758621</v>
      </c>
      <c r="S13" s="8">
        <v>1.2171560185185186</v>
      </c>
      <c r="T13" s="9"/>
      <c r="U13" s="6">
        <v>1.1392365591397851</v>
      </c>
      <c r="V13" s="7">
        <v>1.5733118279569895</v>
      </c>
      <c r="W13" s="6">
        <v>0.97580645161290325</v>
      </c>
      <c r="X13" s="7">
        <v>1.2801075268817206</v>
      </c>
      <c r="Y13" s="8">
        <v>1.2171560185185186</v>
      </c>
      <c r="Z13" s="9"/>
      <c r="AA13" s="6">
        <v>1.338885304659498</v>
      </c>
      <c r="AB13" s="7">
        <v>1.7224874551971328</v>
      </c>
      <c r="AC13" s="6">
        <v>0.90685483870967742</v>
      </c>
      <c r="AD13" s="7">
        <v>1.2229838709677419</v>
      </c>
      <c r="AE13" s="8">
        <v>1.2171560185185186</v>
      </c>
      <c r="AF13" s="9"/>
      <c r="AG13" s="6">
        <v>1.3947888888888889</v>
      </c>
      <c r="AH13" s="7">
        <v>1.7103037037037039</v>
      </c>
      <c r="AI13" s="6">
        <v>0.95541666666666669</v>
      </c>
      <c r="AJ13" s="7">
        <v>1.1241666666666668</v>
      </c>
      <c r="AK13" s="8">
        <v>1.2171560185185186</v>
      </c>
      <c r="AL13" s="9"/>
      <c r="AM13" s="6">
        <v>1.2781290322580643</v>
      </c>
      <c r="AN13" s="7">
        <v>1.4286523297491041</v>
      </c>
      <c r="AO13" s="6">
        <v>0.74327956989247312</v>
      </c>
      <c r="AP13" s="7">
        <v>1.3310483870967742</v>
      </c>
      <c r="AQ13" s="8">
        <v>1.2171560185185186</v>
      </c>
      <c r="AR13" s="9"/>
      <c r="AS13" s="6">
        <v>1.0709259259259261</v>
      </c>
      <c r="AT13" s="7">
        <v>1.6639481481481482</v>
      </c>
      <c r="AU13" s="6">
        <v>0.75208333333333333</v>
      </c>
      <c r="AV13" s="7">
        <v>1.3816666666666666</v>
      </c>
      <c r="AW13" s="8">
        <v>1.2171560185185186</v>
      </c>
      <c r="AX13" s="9"/>
      <c r="AY13" s="6">
        <v>0.71735961768219836</v>
      </c>
      <c r="AZ13" s="7">
        <v>1.2439020310633213</v>
      </c>
      <c r="BA13" s="6">
        <v>0.71606989247311836</v>
      </c>
      <c r="BB13" s="7">
        <v>1.7116935483870968</v>
      </c>
      <c r="BC13" s="8">
        <f t="shared" si="0"/>
        <v>1.0972562724014336</v>
      </c>
      <c r="BD13" s="9"/>
      <c r="BE13" s="6">
        <v>0.76360573476702509</v>
      </c>
      <c r="BF13" s="7">
        <v>1.0632043010752688</v>
      </c>
      <c r="BG13" s="6">
        <v>0.75322580645161286</v>
      </c>
      <c r="BH13" s="7">
        <v>1.3654569892473116</v>
      </c>
      <c r="BI13" s="8">
        <f t="shared" si="1"/>
        <v>0.98637320788530458</v>
      </c>
      <c r="BJ13" s="9"/>
      <c r="BK13" s="6">
        <v>0.97442469135802467</v>
      </c>
      <c r="BL13" s="7">
        <v>1.0902419753086421</v>
      </c>
      <c r="BM13" s="6">
        <v>0.92749999999999999</v>
      </c>
      <c r="BN13" s="7">
        <v>1.1415277777777777</v>
      </c>
      <c r="BO13" s="8">
        <f t="shared" si="2"/>
        <v>1.033423611111111</v>
      </c>
      <c r="BP13" s="9"/>
      <c r="BQ13" s="6">
        <v>1.0805555555555555</v>
      </c>
      <c r="BR13" s="7">
        <v>1.4275925925925925</v>
      </c>
      <c r="BS13" s="6">
        <v>1.00125</v>
      </c>
      <c r="BT13" s="7">
        <v>2.3250000000000002</v>
      </c>
      <c r="BU13" s="8">
        <f t="shared" si="3"/>
        <v>1.458599537037037</v>
      </c>
      <c r="BV13" s="9"/>
      <c r="BW13" s="6">
        <v>1.0544444444444445</v>
      </c>
      <c r="BX13" s="7">
        <v>1.5128962962962962</v>
      </c>
      <c r="BY13" s="6">
        <v>1.0033333333333334</v>
      </c>
      <c r="BZ13" s="7">
        <v>2.7283333333333335</v>
      </c>
      <c r="CA13" s="8">
        <f t="shared" si="4"/>
        <v>1.5747518518518517</v>
      </c>
      <c r="CB13" s="9"/>
      <c r="CC13" s="6">
        <v>0.91702508960573481</v>
      </c>
      <c r="CD13" s="7">
        <v>1.4311708482676224</v>
      </c>
      <c r="CE13" s="6">
        <v>0.91129032258064513</v>
      </c>
      <c r="CF13" s="7">
        <v>2.5580645161290323</v>
      </c>
      <c r="CG13" s="8">
        <f t="shared" si="5"/>
        <v>1.4543876941457587</v>
      </c>
      <c r="CH13" s="9"/>
      <c r="CI13" s="6">
        <v>1.0761428571428573</v>
      </c>
      <c r="CJ13" s="7">
        <v>1.4599206349206348</v>
      </c>
      <c r="CK13" s="6">
        <v>1.0647321428571428</v>
      </c>
      <c r="CL13" s="7">
        <v>2.6741071428571428</v>
      </c>
      <c r="CM13" s="8">
        <f t="shared" si="6"/>
        <v>1.5687256944444443</v>
      </c>
      <c r="CN13" s="9"/>
      <c r="CO13" s="6">
        <v>1.1087813620071685</v>
      </c>
      <c r="CP13" s="7">
        <v>1.5481911589008366</v>
      </c>
      <c r="CQ13" s="6">
        <v>1.0649193548387097</v>
      </c>
      <c r="CR13" s="7">
        <v>2.8290322580645162</v>
      </c>
      <c r="CS13" s="8">
        <f t="shared" si="7"/>
        <v>1.6377310334528077</v>
      </c>
      <c r="CT13" s="9"/>
      <c r="CU13" s="6">
        <v>1.4841863799283157</v>
      </c>
      <c r="CV13" s="7">
        <v>1.0519082437275984</v>
      </c>
      <c r="CW13" s="6">
        <v>1.0112903225806451</v>
      </c>
      <c r="CX13" s="7">
        <v>1.0048387096774194</v>
      </c>
      <c r="CY13" s="8">
        <f t="shared" si="8"/>
        <v>1.1380559139784947</v>
      </c>
      <c r="CZ13" s="9"/>
      <c r="DA13" s="6">
        <v>0.95655555555555549</v>
      </c>
      <c r="DB13" s="7">
        <v>1.3867407407407406</v>
      </c>
      <c r="DC13" s="6">
        <v>0.86041666666666672</v>
      </c>
      <c r="DD13" s="7">
        <v>2.5136000000000003</v>
      </c>
      <c r="DE13" s="8">
        <f t="shared" si="9"/>
        <v>1.4293282407407406</v>
      </c>
      <c r="DF13" s="9"/>
      <c r="DG13" s="6">
        <v>1.0017921146953406</v>
      </c>
      <c r="DH13" s="7">
        <v>1.2770035842293908</v>
      </c>
      <c r="DI13" s="6">
        <v>1.0181451612903225</v>
      </c>
      <c r="DJ13" s="7">
        <v>2.4040322580645159</v>
      </c>
      <c r="DK13" s="8">
        <f t="shared" si="10"/>
        <v>1.4252432795698924</v>
      </c>
      <c r="DL13" s="9"/>
      <c r="DM13" s="6">
        <v>0.9949382716049382</v>
      </c>
      <c r="DN13" s="7">
        <v>1.2272222222222222</v>
      </c>
      <c r="DO13" s="6">
        <v>0.98708333333333331</v>
      </c>
      <c r="DP13" s="7">
        <v>2.1266666666666665</v>
      </c>
      <c r="DQ13" s="8">
        <f t="shared" si="11"/>
        <v>1.3339776234567902</v>
      </c>
      <c r="DR13" s="9"/>
      <c r="DS13" s="6">
        <v>0.96288888888888891</v>
      </c>
      <c r="DT13" s="7">
        <v>1.2457849462365591</v>
      </c>
      <c r="DU13" s="6">
        <v>0.99516129032258061</v>
      </c>
      <c r="DV13" s="7">
        <v>2.1645161290322581</v>
      </c>
      <c r="DW13" s="8">
        <f t="shared" si="12"/>
        <v>1.3420878136200716</v>
      </c>
      <c r="DX13" s="10"/>
      <c r="DY13" s="6">
        <v>0.98089629629629638</v>
      </c>
      <c r="DZ13" s="7">
        <v>1.3410518518518519</v>
      </c>
      <c r="EA13" s="6">
        <v>1.0685483870967742</v>
      </c>
      <c r="EB13" s="7">
        <v>2.1435483870967742</v>
      </c>
      <c r="EC13" s="8">
        <f t="shared" si="13"/>
        <v>1.3835112305854242</v>
      </c>
      <c r="ED13" s="11"/>
      <c r="EE13" s="12">
        <v>0.93091089108910885</v>
      </c>
      <c r="EF13" s="13">
        <v>1.3290740740740741</v>
      </c>
      <c r="EG13" s="12">
        <v>1.0337499999999999</v>
      </c>
      <c r="EH13" s="13">
        <v>2.2783333333333333</v>
      </c>
      <c r="EI13" s="8">
        <f t="shared" si="14"/>
        <v>1.393017074624129</v>
      </c>
      <c r="EJ13" s="10"/>
      <c r="EK13" s="12">
        <v>0.95300641025641031</v>
      </c>
      <c r="EL13" s="13">
        <v>1.4986738351254481</v>
      </c>
      <c r="EM13" s="12">
        <v>1.0088709677419354</v>
      </c>
      <c r="EN13" s="13">
        <v>2.4620967741935482</v>
      </c>
      <c r="EO13" s="8">
        <f t="shared" si="15"/>
        <v>1.4806619968293355</v>
      </c>
    </row>
    <row r="14" spans="1:145" x14ac:dyDescent="0.25">
      <c r="A14" s="57" t="s">
        <v>46</v>
      </c>
      <c r="B14" s="5" t="s">
        <v>33</v>
      </c>
      <c r="C14" s="6">
        <v>0.75160185185185124</v>
      </c>
      <c r="D14" s="7">
        <v>1.6492098765432099</v>
      </c>
      <c r="E14" s="6">
        <v>0.99051666666666638</v>
      </c>
      <c r="F14" s="7">
        <v>1.0640370370370373</v>
      </c>
      <c r="G14" s="8">
        <v>1.1468839506172839</v>
      </c>
      <c r="H14" s="9"/>
      <c r="I14" s="6">
        <v>0.79166487455197132</v>
      </c>
      <c r="J14" s="7">
        <v>1.5660764635603348</v>
      </c>
      <c r="K14" s="6">
        <v>0.97626344086021477</v>
      </c>
      <c r="L14" s="7">
        <v>1.0433405017921149</v>
      </c>
      <c r="M14" s="8">
        <v>1.1468839506172839</v>
      </c>
      <c r="N14" s="9"/>
      <c r="O14" s="6">
        <v>0.81931226053639805</v>
      </c>
      <c r="P14" s="7">
        <v>1.5377956577266922</v>
      </c>
      <c r="Q14" s="6">
        <v>0.9947758620689654</v>
      </c>
      <c r="R14" s="7">
        <v>1.0027394636015328</v>
      </c>
      <c r="S14" s="8">
        <v>1.1468839506172839</v>
      </c>
      <c r="T14" s="9"/>
      <c r="U14" s="6">
        <v>0.64872580645161237</v>
      </c>
      <c r="V14" s="7">
        <v>1.621589008363203</v>
      </c>
      <c r="W14" s="6">
        <v>0.97308602150537604</v>
      </c>
      <c r="X14" s="7">
        <v>1.023992831541219</v>
      </c>
      <c r="Y14" s="8">
        <v>1.1468839506172839</v>
      </c>
      <c r="Z14" s="9"/>
      <c r="AA14" s="6">
        <v>0.69701971326164791</v>
      </c>
      <c r="AB14" s="7">
        <v>1.5428243727598565</v>
      </c>
      <c r="AC14" s="6">
        <v>1.003215053763441</v>
      </c>
      <c r="AD14" s="7">
        <v>1.0349318996415773</v>
      </c>
      <c r="AE14" s="8">
        <v>1.1468839506172839</v>
      </c>
      <c r="AF14" s="9"/>
      <c r="AG14" s="6">
        <v>0.74197592592592509</v>
      </c>
      <c r="AH14" s="7">
        <v>1.537481481481481</v>
      </c>
      <c r="AI14" s="6">
        <v>0.9505444444444443</v>
      </c>
      <c r="AJ14" s="7">
        <v>0.9810851851851855</v>
      </c>
      <c r="AK14" s="8">
        <v>1.1468839506172839</v>
      </c>
      <c r="AL14" s="9"/>
      <c r="AM14" s="6">
        <v>0.7426648745519705</v>
      </c>
      <c r="AN14" s="7">
        <v>1.634286738351256</v>
      </c>
      <c r="AO14" s="6">
        <v>1.0021344086021504</v>
      </c>
      <c r="AP14" s="7">
        <v>1.0161039426523302</v>
      </c>
      <c r="AQ14" s="8">
        <v>1.1468839506172839</v>
      </c>
      <c r="AR14" s="9"/>
      <c r="AS14" s="6">
        <v>0.72665740740740681</v>
      </c>
      <c r="AT14" s="7">
        <v>1.7530172839506175</v>
      </c>
      <c r="AU14" s="6">
        <v>0.96499444444444449</v>
      </c>
      <c r="AV14" s="7">
        <v>1.1428666666666665</v>
      </c>
      <c r="AW14" s="8">
        <v>1.1468839506172839</v>
      </c>
      <c r="AX14" s="9"/>
      <c r="AY14" s="6">
        <v>0.69009677419354831</v>
      </c>
      <c r="AZ14" s="7">
        <v>1.7416200716845882</v>
      </c>
      <c r="BA14" s="6">
        <v>0.98601075268817195</v>
      </c>
      <c r="BB14" s="7">
        <v>1.0414802867383512</v>
      </c>
      <c r="BC14" s="8">
        <f t="shared" si="0"/>
        <v>1.114801971326165</v>
      </c>
      <c r="BD14" s="9"/>
      <c r="BE14" s="6">
        <v>0.66350179211469529</v>
      </c>
      <c r="BF14" s="7">
        <v>1.6924611708482677</v>
      </c>
      <c r="BG14" s="6">
        <v>0.96625806451612906</v>
      </c>
      <c r="BH14" s="7">
        <v>1.0766881720430108</v>
      </c>
      <c r="BI14" s="8">
        <f t="shared" si="1"/>
        <v>1.0997272998805259</v>
      </c>
      <c r="BJ14" s="9"/>
      <c r="BK14" s="6">
        <v>0.58745555555555562</v>
      </c>
      <c r="BL14" s="7">
        <v>1.5823333333333338</v>
      </c>
      <c r="BM14" s="6">
        <v>0.99134999999999995</v>
      </c>
      <c r="BN14" s="7">
        <v>1.0580333333333332</v>
      </c>
      <c r="BO14" s="8">
        <f t="shared" si="2"/>
        <v>1.0547930555555556</v>
      </c>
      <c r="BP14" s="9"/>
      <c r="BQ14" s="6">
        <v>0.7620555555555556</v>
      </c>
      <c r="BR14" s="7">
        <v>1.8380493827160496</v>
      </c>
      <c r="BS14" s="6">
        <v>1.0406388888888891</v>
      </c>
      <c r="BT14" s="7">
        <v>1.2464703703703703</v>
      </c>
      <c r="BU14" s="8">
        <f t="shared" si="3"/>
        <v>1.2218035493827162</v>
      </c>
      <c r="BV14" s="9"/>
      <c r="BW14" s="6">
        <v>0.88246666666666684</v>
      </c>
      <c r="BX14" s="7">
        <v>1.9224987654320977</v>
      </c>
      <c r="BY14" s="6">
        <v>1.008788888888889</v>
      </c>
      <c r="BZ14" s="7">
        <v>1.2861111111111112</v>
      </c>
      <c r="CA14" s="8">
        <f t="shared" si="4"/>
        <v>1.2749663580246913</v>
      </c>
      <c r="CB14" s="9"/>
      <c r="CC14" s="6">
        <v>0.86300716845878134</v>
      </c>
      <c r="CD14" s="7">
        <v>1.6441385902031067</v>
      </c>
      <c r="CE14" s="6">
        <v>1.0026612903225807</v>
      </c>
      <c r="CF14" s="7">
        <v>1.1382437275985662</v>
      </c>
      <c r="CG14" s="8">
        <f t="shared" si="5"/>
        <v>1.1620126941457587</v>
      </c>
      <c r="CH14" s="9"/>
      <c r="CI14" s="6">
        <v>0.84649999999999992</v>
      </c>
      <c r="CJ14" s="7">
        <v>1.6043650793650797</v>
      </c>
      <c r="CK14" s="6">
        <v>1.0237499999999999</v>
      </c>
      <c r="CL14" s="7">
        <v>1.0502499999999999</v>
      </c>
      <c r="CM14" s="8">
        <f t="shared" si="6"/>
        <v>1.13121626984127</v>
      </c>
      <c r="CN14" s="9"/>
      <c r="CO14" s="6">
        <v>0.95430824372759848</v>
      </c>
      <c r="CP14" s="7">
        <v>1.6870848267622469</v>
      </c>
      <c r="CQ14" s="6">
        <v>1.0719677419354838</v>
      </c>
      <c r="CR14" s="7">
        <v>1.1925412186379931</v>
      </c>
      <c r="CS14" s="8">
        <f t="shared" si="7"/>
        <v>1.2264755077658307</v>
      </c>
      <c r="CT14" s="9"/>
      <c r="CU14" s="6">
        <v>1.1307275985663079</v>
      </c>
      <c r="CV14" s="7">
        <v>0.86252329749103906</v>
      </c>
      <c r="CW14" s="6">
        <v>0.96880645161290335</v>
      </c>
      <c r="CX14" s="7">
        <v>1.2993709677419365</v>
      </c>
      <c r="CY14" s="8">
        <f t="shared" si="8"/>
        <v>1.0653570788530469</v>
      </c>
      <c r="CZ14" s="9"/>
      <c r="DA14" s="6">
        <v>1.002577777777778</v>
      </c>
      <c r="DB14" s="7">
        <v>1.7097654320987632</v>
      </c>
      <c r="DC14" s="6">
        <v>1.3331666666666686</v>
      </c>
      <c r="DD14" s="7">
        <v>1.2687555555555556</v>
      </c>
      <c r="DE14" s="8">
        <f t="shared" si="9"/>
        <v>1.3285663580246914</v>
      </c>
      <c r="DF14" s="9"/>
      <c r="DG14" s="6">
        <v>0.75860215053763436</v>
      </c>
      <c r="DH14" s="7">
        <v>1.4575077658303466</v>
      </c>
      <c r="DI14" s="6">
        <v>0.99877419354838715</v>
      </c>
      <c r="DJ14" s="7">
        <v>1.0532258064516127</v>
      </c>
      <c r="DK14" s="8">
        <f t="shared" si="10"/>
        <v>1.0670274790919951</v>
      </c>
      <c r="DL14" s="9"/>
      <c r="DM14" s="6">
        <v>0.84808333333333319</v>
      </c>
      <c r="DN14" s="7">
        <v>1.4997382716049346</v>
      </c>
      <c r="DO14" s="6">
        <v>1.0055000000000005</v>
      </c>
      <c r="DP14" s="7">
        <v>1.1201777777777797</v>
      </c>
      <c r="DQ14" s="8">
        <f t="shared" si="11"/>
        <v>1.1183748456790119</v>
      </c>
      <c r="DR14" s="9"/>
      <c r="DS14" s="6">
        <v>0.81113620071684578</v>
      </c>
      <c r="DT14" s="7">
        <v>1.2920788530465954</v>
      </c>
      <c r="DU14" s="6">
        <v>0.99822580645161307</v>
      </c>
      <c r="DV14" s="7">
        <v>0.86250896057347659</v>
      </c>
      <c r="DW14" s="8">
        <f t="shared" si="12"/>
        <v>0.99098745519713272</v>
      </c>
      <c r="DX14" s="10"/>
      <c r="DY14" s="6">
        <v>0.72393333333333321</v>
      </c>
      <c r="DZ14" s="7">
        <v>1.5804493827160448</v>
      </c>
      <c r="EA14" s="6">
        <v>1.0347473118279573</v>
      </c>
      <c r="EB14" s="7">
        <v>0.97986021505376497</v>
      </c>
      <c r="EC14" s="8">
        <f t="shared" si="13"/>
        <v>1.0797475607327751</v>
      </c>
      <c r="ED14" s="11"/>
      <c r="EE14" s="12">
        <v>0.66919253604749818</v>
      </c>
      <c r="EF14" s="13">
        <v>1.5108246913580201</v>
      </c>
      <c r="EG14" s="12">
        <v>1.0165</v>
      </c>
      <c r="EH14" s="13">
        <v>0.98170000000000146</v>
      </c>
      <c r="EI14" s="8">
        <f t="shared" si="14"/>
        <v>1.0445543068513801</v>
      </c>
      <c r="EJ14" s="10"/>
      <c r="EK14" s="12">
        <v>0.61318518518518506</v>
      </c>
      <c r="EL14" s="13">
        <v>1.4702293906809991</v>
      </c>
      <c r="EM14" s="12">
        <v>1.0175645161290323</v>
      </c>
      <c r="EN14" s="13">
        <v>0.94070967741935629</v>
      </c>
      <c r="EO14" s="8">
        <f t="shared" si="15"/>
        <v>1.0104221923536432</v>
      </c>
    </row>
    <row r="15" spans="1:145" x14ac:dyDescent="0.25">
      <c r="A15" s="55" t="s">
        <v>46</v>
      </c>
      <c r="B15" s="15" t="s">
        <v>35</v>
      </c>
      <c r="C15" s="6">
        <v>1.0060385185185174</v>
      </c>
      <c r="D15" s="7">
        <v>1.6819666666666651</v>
      </c>
      <c r="E15" s="6">
        <v>1.9987555555555556</v>
      </c>
      <c r="F15" s="7">
        <v>1.0104833333333332</v>
      </c>
      <c r="G15" s="8">
        <v>1.2035249999999991</v>
      </c>
      <c r="H15" s="14"/>
      <c r="I15" s="6">
        <v>0.94203297491039339</v>
      </c>
      <c r="J15" s="7">
        <v>1.5945304659498207</v>
      </c>
      <c r="K15" s="6">
        <v>1.9848494623655917</v>
      </c>
      <c r="L15" s="7">
        <v>1.0236075268817202</v>
      </c>
      <c r="M15" s="8">
        <v>1.2035249999999991</v>
      </c>
      <c r="N15" s="14"/>
      <c r="O15" s="6">
        <v>1.1651149425287344</v>
      </c>
      <c r="P15" s="7">
        <v>1.4947279693486586</v>
      </c>
      <c r="Q15" s="6">
        <v>0.95355172413793099</v>
      </c>
      <c r="R15" s="7">
        <v>0.96258045977011486</v>
      </c>
      <c r="S15" s="8">
        <v>1.2035249999999991</v>
      </c>
      <c r="T15" s="14"/>
      <c r="U15" s="6">
        <v>1.5918637992831528</v>
      </c>
      <c r="V15" s="7">
        <v>1.4548566308243722</v>
      </c>
      <c r="W15" s="6">
        <v>1.005059139784946</v>
      </c>
      <c r="X15" s="7">
        <v>1.0004516129032262</v>
      </c>
      <c r="Y15" s="8">
        <v>1.2035249999999991</v>
      </c>
      <c r="Z15" s="14"/>
      <c r="AA15" s="6">
        <v>1.5609247311827947</v>
      </c>
      <c r="AB15" s="7">
        <v>1.4443010752688168</v>
      </c>
      <c r="AC15" s="6">
        <v>0.97411290322580657</v>
      </c>
      <c r="AD15" s="7">
        <v>0.98381182795698929</v>
      </c>
      <c r="AE15" s="8">
        <v>1.2035249999999991</v>
      </c>
      <c r="AF15" s="14"/>
      <c r="AG15" s="6">
        <v>1.5338629629629617</v>
      </c>
      <c r="AH15" s="7">
        <v>1.4339740740740727</v>
      </c>
      <c r="AI15" s="6">
        <v>1.0038222222222222</v>
      </c>
      <c r="AJ15" s="7">
        <v>0.98546111111111145</v>
      </c>
      <c r="AK15" s="8">
        <v>1.2035249999999991</v>
      </c>
      <c r="AL15" s="14"/>
      <c r="AM15" s="6">
        <v>1.4482508960573464</v>
      </c>
      <c r="AN15" s="7">
        <v>1.4690931899641573</v>
      </c>
      <c r="AO15" s="6">
        <v>0.99966666666666659</v>
      </c>
      <c r="AP15" s="7">
        <v>1.0010053763440858</v>
      </c>
      <c r="AQ15" s="8">
        <v>1.2035249999999991</v>
      </c>
      <c r="AR15" s="14"/>
      <c r="AS15" s="6">
        <v>1.3129592592592578</v>
      </c>
      <c r="AT15" s="7">
        <v>1.4640296296296276</v>
      </c>
      <c r="AU15" s="6">
        <v>0.97327222222222232</v>
      </c>
      <c r="AV15" s="7">
        <v>1.0638388888888888</v>
      </c>
      <c r="AW15" s="8">
        <v>1.2035249999999991</v>
      </c>
      <c r="AX15" s="14"/>
      <c r="AY15" s="6">
        <v>0.84699641577060925</v>
      </c>
      <c r="AZ15" s="7">
        <v>1.0030418160095578</v>
      </c>
      <c r="BA15" s="6">
        <v>0.97949999999999993</v>
      </c>
      <c r="BB15" s="7">
        <v>1.0650483870967742</v>
      </c>
      <c r="BC15" s="8">
        <f t="shared" si="0"/>
        <v>0.97364665471923528</v>
      </c>
      <c r="BD15" s="14"/>
      <c r="BE15" s="6">
        <v>0.87955555555555553</v>
      </c>
      <c r="BF15" s="7">
        <v>1.0462222222222222</v>
      </c>
      <c r="BG15" s="6">
        <v>1.0064086021505376</v>
      </c>
      <c r="BH15" s="7">
        <v>1.0362688172043011</v>
      </c>
      <c r="BI15" s="8">
        <f t="shared" si="1"/>
        <v>0.99211379928315413</v>
      </c>
      <c r="BJ15" s="14"/>
      <c r="BK15" s="6">
        <v>0.94078271604938246</v>
      </c>
      <c r="BL15" s="7">
        <v>0.98960000000000004</v>
      </c>
      <c r="BM15" s="6">
        <v>0.97216666666666662</v>
      </c>
      <c r="BN15" s="7">
        <v>1.0172055555555555</v>
      </c>
      <c r="BO15" s="8">
        <f t="shared" si="2"/>
        <v>0.97993873456790115</v>
      </c>
      <c r="BP15" s="14"/>
      <c r="BQ15" s="6">
        <v>0.88871851851851846</v>
      </c>
      <c r="BR15" s="7">
        <v>1.0720493827160491</v>
      </c>
      <c r="BS15" s="6">
        <v>1.0216166666666666</v>
      </c>
      <c r="BT15" s="7">
        <v>2.1088000000000005</v>
      </c>
      <c r="BU15" s="8">
        <f t="shared" si="3"/>
        <v>1.2727961419753087</v>
      </c>
      <c r="BV15" s="14"/>
      <c r="BW15" s="6">
        <v>0.73530370370370379</v>
      </c>
      <c r="BX15" s="7">
        <v>1.0138716049382717</v>
      </c>
      <c r="BY15" s="6">
        <v>1.0346666666666671</v>
      </c>
      <c r="BZ15" s="7">
        <v>2.0834333333333328</v>
      </c>
      <c r="CA15" s="8">
        <f t="shared" si="4"/>
        <v>1.2168188271604938</v>
      </c>
      <c r="CB15" s="14"/>
      <c r="CC15" s="6">
        <v>0.78048506571087217</v>
      </c>
      <c r="CD15" s="7">
        <v>1.0790274790919954</v>
      </c>
      <c r="CE15" s="6">
        <v>0.99455376344085999</v>
      </c>
      <c r="CF15" s="7">
        <v>1.9910645161290328</v>
      </c>
      <c r="CG15" s="8">
        <f t="shared" si="5"/>
        <v>1.2112827060931901</v>
      </c>
      <c r="CH15" s="14"/>
      <c r="CI15" s="6">
        <v>0.76863492063492067</v>
      </c>
      <c r="CJ15" s="7">
        <v>1.0739126984126983</v>
      </c>
      <c r="CK15" s="6">
        <v>1.015767857142857</v>
      </c>
      <c r="CL15" s="7">
        <v>2.0548214285714277</v>
      </c>
      <c r="CM15" s="8">
        <f t="shared" si="6"/>
        <v>1.2282842261904761</v>
      </c>
      <c r="CN15" s="14"/>
      <c r="CO15" s="6">
        <v>0.77705137395459978</v>
      </c>
      <c r="CP15" s="7">
        <v>1.3351230585424139</v>
      </c>
      <c r="CQ15" s="6">
        <v>1.0311612903225806</v>
      </c>
      <c r="CR15" s="7">
        <v>2.1929999999999996</v>
      </c>
      <c r="CS15" s="8">
        <f t="shared" si="7"/>
        <v>1.3340839307048986</v>
      </c>
      <c r="CT15" s="14"/>
      <c r="CU15" s="6">
        <v>1.1309892473118279</v>
      </c>
      <c r="CV15" s="7">
        <v>1.3985615292712068</v>
      </c>
      <c r="CW15" s="6">
        <v>1.8173548387096778</v>
      </c>
      <c r="CX15" s="7">
        <v>1.0994086021505374</v>
      </c>
      <c r="CY15" s="8">
        <f t="shared" si="8"/>
        <v>1.3615785543608125</v>
      </c>
      <c r="CZ15" s="14"/>
      <c r="DA15" s="6">
        <v>0.67255061728395105</v>
      </c>
      <c r="DB15" s="7">
        <v>1.0366222222222212</v>
      </c>
      <c r="DC15" s="6">
        <v>0.77614999999999967</v>
      </c>
      <c r="DD15" s="7">
        <v>1.5018666666666662</v>
      </c>
      <c r="DE15" s="8">
        <f t="shared" si="9"/>
        <v>0.99679737654320966</v>
      </c>
      <c r="DF15" s="14"/>
      <c r="DG15" s="6">
        <v>0.74386618876941446</v>
      </c>
      <c r="DH15" s="7">
        <v>0.94147670250896054</v>
      </c>
      <c r="DI15" s="6">
        <v>0.99725806451612931</v>
      </c>
      <c r="DJ15" s="7">
        <v>1.1545806451612908</v>
      </c>
      <c r="DK15" s="8">
        <f t="shared" si="10"/>
        <v>0.95929540023894877</v>
      </c>
      <c r="DL15" s="14"/>
      <c r="DM15" s="6">
        <v>0.72114074074074108</v>
      </c>
      <c r="DN15" s="7">
        <v>0.9597975308641965</v>
      </c>
      <c r="DO15" s="6">
        <v>0.9222499999999999</v>
      </c>
      <c r="DP15" s="7">
        <v>1.1585999999999999</v>
      </c>
      <c r="DQ15" s="8">
        <f t="shared" si="11"/>
        <v>0.94044706790123433</v>
      </c>
      <c r="DR15" s="14"/>
      <c r="DS15" s="6">
        <v>0.72108004778972523</v>
      </c>
      <c r="DT15" s="7">
        <v>1.0296965352449223</v>
      </c>
      <c r="DU15" s="6">
        <v>0.92930645161290282</v>
      </c>
      <c r="DV15" s="7">
        <v>1.3195806451612906</v>
      </c>
      <c r="DW15" s="8">
        <f t="shared" si="12"/>
        <v>0.9999159199522103</v>
      </c>
      <c r="DX15" s="10"/>
      <c r="DY15" s="6">
        <v>0.71011851851851948</v>
      </c>
      <c r="DZ15" s="7">
        <v>1.1063777777777757</v>
      </c>
      <c r="EA15" s="6">
        <v>0.8653225806451611</v>
      </c>
      <c r="EB15" s="7">
        <v>1.4576774193548383</v>
      </c>
      <c r="EC15" s="8">
        <f t="shared" si="13"/>
        <v>1.0348740740740736</v>
      </c>
      <c r="ED15" s="11"/>
      <c r="EE15" s="12">
        <v>0.69721672167216797</v>
      </c>
      <c r="EF15" s="13">
        <v>1.026051851851852</v>
      </c>
      <c r="EG15" s="12">
        <v>0.89526666666666666</v>
      </c>
      <c r="EH15" s="13">
        <v>1.2597333333333334</v>
      </c>
      <c r="EI15" s="8">
        <f t="shared" si="14"/>
        <v>0.96956714338100491</v>
      </c>
      <c r="EJ15" s="10"/>
      <c r="EK15" s="12">
        <v>0.70825427350427339</v>
      </c>
      <c r="EL15" s="13">
        <v>0.98070489844683373</v>
      </c>
      <c r="EM15" s="12">
        <v>0.91477419354838707</v>
      </c>
      <c r="EN15" s="13">
        <v>1.1884516129032257</v>
      </c>
      <c r="EO15" s="8">
        <f t="shared" si="15"/>
        <v>0.94804624460067999</v>
      </c>
    </row>
    <row r="16" spans="1:145" x14ac:dyDescent="0.25">
      <c r="A16" s="55" t="s">
        <v>52</v>
      </c>
      <c r="B16" s="15" t="s">
        <v>5</v>
      </c>
      <c r="C16" s="6">
        <v>1.7176962962962961</v>
      </c>
      <c r="D16" s="7">
        <v>1.0322</v>
      </c>
      <c r="E16" s="6">
        <v>1.0058333333333334</v>
      </c>
      <c r="F16" s="7">
        <v>1.0758333333333334</v>
      </c>
      <c r="G16" s="8">
        <v>1.1696999999999997</v>
      </c>
      <c r="H16" s="9"/>
      <c r="I16" s="6">
        <v>1.6583942652329746</v>
      </c>
      <c r="J16" s="7">
        <v>1.3673333333333333</v>
      </c>
      <c r="K16" s="6">
        <v>0.97956989247311854</v>
      </c>
      <c r="L16" s="7">
        <v>1.0991935483870967</v>
      </c>
      <c r="M16" s="8">
        <v>1.1696999999999997</v>
      </c>
      <c r="N16" s="9"/>
      <c r="O16" s="6">
        <v>1.5643371647509583</v>
      </c>
      <c r="P16" s="7">
        <v>1.15816091954023</v>
      </c>
      <c r="Q16" s="6">
        <v>1.045977011494253</v>
      </c>
      <c r="R16" s="7">
        <v>0.97672413793103452</v>
      </c>
      <c r="S16" s="8">
        <v>1.1696999999999997</v>
      </c>
      <c r="T16" s="9"/>
      <c r="U16" s="6">
        <v>1.4544802867383513</v>
      </c>
      <c r="V16" s="7">
        <v>1.1386953405017919</v>
      </c>
      <c r="W16" s="6">
        <v>1.0091397849462367</v>
      </c>
      <c r="X16" s="7">
        <v>1.0408602150537636</v>
      </c>
      <c r="Y16" s="8">
        <v>1.1696999999999997</v>
      </c>
      <c r="Z16" s="9"/>
      <c r="AA16" s="6">
        <v>1.6738279569892465</v>
      </c>
      <c r="AB16" s="7">
        <v>1.0555555555555554</v>
      </c>
      <c r="AC16" s="6">
        <v>1.0086021505376346</v>
      </c>
      <c r="AD16" s="7">
        <v>1.071505376344086</v>
      </c>
      <c r="AE16" s="8">
        <v>1.1696999999999997</v>
      </c>
      <c r="AF16" s="9"/>
      <c r="AG16" s="6">
        <v>1.5448074074074079</v>
      </c>
      <c r="AH16" s="7">
        <v>1.0866518518518518</v>
      </c>
      <c r="AI16" s="6">
        <v>1.1144444444444441</v>
      </c>
      <c r="AJ16" s="7">
        <v>0.94055555555555581</v>
      </c>
      <c r="AK16" s="8">
        <v>1.1696999999999997</v>
      </c>
      <c r="AL16" s="9"/>
      <c r="AM16" s="6">
        <v>1.7856559139784938</v>
      </c>
      <c r="AN16" s="7">
        <v>1.0093046594982076</v>
      </c>
      <c r="AO16" s="6">
        <v>1.0422043010752688</v>
      </c>
      <c r="AP16" s="7">
        <v>1.0596774193548386</v>
      </c>
      <c r="AQ16" s="8">
        <v>1.1696999999999997</v>
      </c>
      <c r="AR16" s="9"/>
      <c r="AS16" s="6">
        <v>1.7392444444444437</v>
      </c>
      <c r="AT16" s="7">
        <v>0.85111111111111082</v>
      </c>
      <c r="AU16" s="6">
        <v>1.0264999999999997</v>
      </c>
      <c r="AV16" s="7">
        <v>1.0619444444444446</v>
      </c>
      <c r="AW16" s="8">
        <v>1.1696999999999997</v>
      </c>
      <c r="AX16" s="9"/>
      <c r="AY16" s="6">
        <v>1.7564444444444445</v>
      </c>
      <c r="AZ16" s="7">
        <v>0.97595698924731189</v>
      </c>
      <c r="BA16" s="6">
        <v>1.0857526881720432</v>
      </c>
      <c r="BB16" s="7">
        <v>0.97150537634408585</v>
      </c>
      <c r="BC16" s="8">
        <f t="shared" si="0"/>
        <v>1.1974148745519715</v>
      </c>
      <c r="BD16" s="9"/>
      <c r="BE16" s="6">
        <v>1.7006881720430109</v>
      </c>
      <c r="BF16" s="7">
        <v>1.1010681003584228</v>
      </c>
      <c r="BG16" s="6">
        <v>1.1897849462365591</v>
      </c>
      <c r="BH16" s="7">
        <v>0.93494623655913955</v>
      </c>
      <c r="BI16" s="8">
        <f t="shared" si="1"/>
        <v>1.2316218637992831</v>
      </c>
      <c r="BJ16" s="9"/>
      <c r="BK16" s="6">
        <v>1.9892592592592593</v>
      </c>
      <c r="BL16" s="7">
        <v>1.0814814814814817</v>
      </c>
      <c r="BM16" s="6">
        <v>0.98805555555555546</v>
      </c>
      <c r="BN16" s="7">
        <v>1.0402777777777776</v>
      </c>
      <c r="BO16" s="8">
        <f t="shared" si="2"/>
        <v>1.2747685185185187</v>
      </c>
      <c r="BP16" s="9"/>
      <c r="BQ16" s="6">
        <v>1.5911111111111111</v>
      </c>
      <c r="BR16" s="7">
        <v>1.0551777777777775</v>
      </c>
      <c r="BS16" s="6">
        <v>1.0569444444444445</v>
      </c>
      <c r="BT16" s="7">
        <v>1.0763888888888891</v>
      </c>
      <c r="BU16" s="8">
        <f t="shared" si="3"/>
        <v>1.1949055555555557</v>
      </c>
      <c r="BV16" s="9"/>
      <c r="BW16" s="6">
        <v>1.817237037037037</v>
      </c>
      <c r="BX16" s="7">
        <v>1.1094222222222225</v>
      </c>
      <c r="BY16" s="6">
        <v>1.1181666666666665</v>
      </c>
      <c r="BZ16" s="7">
        <v>1.0102777777777776</v>
      </c>
      <c r="CA16" s="8">
        <f t="shared" si="4"/>
        <v>1.2637759259259258</v>
      </c>
      <c r="CB16" s="9"/>
      <c r="CC16" s="6">
        <v>1.8042795698924732</v>
      </c>
      <c r="CD16" s="7">
        <v>1.1405017921146956</v>
      </c>
      <c r="CE16" s="6">
        <v>1.0368279569892471</v>
      </c>
      <c r="CF16" s="7">
        <v>1.0236559139784944</v>
      </c>
      <c r="CG16" s="8">
        <f t="shared" si="5"/>
        <v>1.2513163082437275</v>
      </c>
      <c r="CH16" s="9"/>
      <c r="CI16" s="6">
        <v>1.9174126984126985</v>
      </c>
      <c r="CJ16" s="7">
        <v>0.91924603174603192</v>
      </c>
      <c r="CK16" s="6">
        <v>1.0895833333333331</v>
      </c>
      <c r="CL16" s="7">
        <v>1.0175595238095236</v>
      </c>
      <c r="CM16" s="8">
        <f t="shared" si="6"/>
        <v>1.2359503968253969</v>
      </c>
      <c r="CN16" s="9"/>
      <c r="CO16" s="6">
        <v>1.5780501792114694</v>
      </c>
      <c r="CP16" s="7">
        <v>0.8930537634408604</v>
      </c>
      <c r="CQ16" s="6">
        <v>1.3287634408602156</v>
      </c>
      <c r="CR16" s="7">
        <v>0.98494623655913971</v>
      </c>
      <c r="CS16" s="8">
        <f t="shared" si="7"/>
        <v>1.1962034050179211</v>
      </c>
      <c r="CT16" s="9"/>
      <c r="CU16" s="6">
        <v>0.91761529271206732</v>
      </c>
      <c r="CV16" s="7">
        <v>1.0101792114695327</v>
      </c>
      <c r="CW16" s="6">
        <v>1.0180967741935485</v>
      </c>
      <c r="CX16" s="7">
        <v>1.7157419354838703</v>
      </c>
      <c r="CY16" s="8">
        <f t="shared" si="8"/>
        <v>1.1654083034647547</v>
      </c>
      <c r="CZ16" s="9"/>
      <c r="DA16" s="6">
        <v>1.4488740740740735</v>
      </c>
      <c r="DB16" s="7">
        <v>1.274333333333334</v>
      </c>
      <c r="DC16" s="6">
        <v>1.3000000000000005</v>
      </c>
      <c r="DD16" s="7">
        <v>1.0986111111111114</v>
      </c>
      <c r="DE16" s="8">
        <f t="shared" si="9"/>
        <v>1.28045462962963</v>
      </c>
      <c r="DF16" s="9"/>
      <c r="DG16" s="6">
        <v>1.1418924731182796</v>
      </c>
      <c r="DH16" s="7">
        <v>1.0278637992831543</v>
      </c>
      <c r="DI16" s="6">
        <v>1.0120967741935485</v>
      </c>
      <c r="DJ16" s="7">
        <v>1.0290322580645161</v>
      </c>
      <c r="DK16" s="8">
        <f t="shared" si="10"/>
        <v>1.0527213261648747</v>
      </c>
      <c r="DL16" s="9"/>
      <c r="DM16" s="6">
        <v>1.0129629629629626</v>
      </c>
      <c r="DN16" s="7">
        <v>1.1828962962962959</v>
      </c>
      <c r="DO16" s="6">
        <v>1.0433333333333332</v>
      </c>
      <c r="DP16" s="7">
        <v>1.0049999999999999</v>
      </c>
      <c r="DQ16" s="8">
        <f t="shared" si="11"/>
        <v>1.061048148148148</v>
      </c>
      <c r="DR16" s="9"/>
      <c r="DS16" s="6">
        <v>1.0264444444444445</v>
      </c>
      <c r="DT16" s="7">
        <v>1.1553691756272406</v>
      </c>
      <c r="DU16" s="6">
        <v>1.0556451612903226</v>
      </c>
      <c r="DV16" s="7">
        <v>1.0120967741935485</v>
      </c>
      <c r="DW16" s="8">
        <f t="shared" si="12"/>
        <v>1.062388888888889</v>
      </c>
      <c r="DX16" s="10"/>
      <c r="DY16" s="6">
        <v>0.9720962962962959</v>
      </c>
      <c r="DZ16" s="7">
        <v>1.5260592592592603</v>
      </c>
      <c r="EA16" s="6">
        <v>1.0459677419354838</v>
      </c>
      <c r="EB16" s="7">
        <v>1.0096774193548388</v>
      </c>
      <c r="EC16" s="8">
        <f t="shared" si="13"/>
        <v>1.1384501792114698</v>
      </c>
      <c r="ED16" s="11"/>
      <c r="EE16" s="12">
        <v>0.88476422764227647</v>
      </c>
      <c r="EF16" s="13">
        <v>1.2324000000000002</v>
      </c>
      <c r="EG16" s="12">
        <v>1.0449999999999999</v>
      </c>
      <c r="EH16" s="13">
        <v>1.0125</v>
      </c>
      <c r="EI16" s="8">
        <f t="shared" si="14"/>
        <v>1.0436660569105691</v>
      </c>
      <c r="EJ16" s="10"/>
      <c r="EK16" s="12">
        <v>0.7268118811881189</v>
      </c>
      <c r="EL16" s="13">
        <v>1.4704086021505385</v>
      </c>
      <c r="EM16" s="12">
        <v>1.0193548387096774</v>
      </c>
      <c r="EN16" s="13">
        <v>0.97499999999999998</v>
      </c>
      <c r="EO16" s="8">
        <f t="shared" si="15"/>
        <v>1.0478938305120835</v>
      </c>
    </row>
    <row r="17" spans="1:145" x14ac:dyDescent="0.25">
      <c r="A17" s="57" t="s">
        <v>52</v>
      </c>
      <c r="B17" s="5" t="s">
        <v>13</v>
      </c>
      <c r="C17" s="6">
        <v>0.60259259259259268</v>
      </c>
      <c r="D17" s="7">
        <v>1.0186222222222223</v>
      </c>
      <c r="E17" s="6">
        <v>0.96055555555555583</v>
      </c>
      <c r="F17" s="7">
        <v>0.94444444444444386</v>
      </c>
      <c r="G17" s="8">
        <v>0.89896481481481483</v>
      </c>
      <c r="H17" s="9"/>
      <c r="I17" s="6">
        <v>0.60695340501792117</v>
      </c>
      <c r="J17" s="7">
        <v>1.0658637992831541</v>
      </c>
      <c r="K17" s="6">
        <v>0.98064516129032253</v>
      </c>
      <c r="L17" s="7">
        <v>0.96021505376344074</v>
      </c>
      <c r="M17" s="8">
        <v>0.89896481481481483</v>
      </c>
      <c r="N17" s="9"/>
      <c r="O17" s="6">
        <v>0.61545593869731807</v>
      </c>
      <c r="P17" s="7">
        <v>1.0748659003831416</v>
      </c>
      <c r="Q17" s="6">
        <v>0.96321839080459781</v>
      </c>
      <c r="R17" s="7">
        <v>0.9459770114942524</v>
      </c>
      <c r="S17" s="8">
        <v>0.89896481481481483</v>
      </c>
      <c r="T17" s="9"/>
      <c r="U17" s="6">
        <v>0.60551971326164877</v>
      </c>
      <c r="V17" s="7">
        <v>1.0432344086021506</v>
      </c>
      <c r="W17" s="6">
        <v>0.96720430107526889</v>
      </c>
      <c r="X17" s="7">
        <v>0.95268817204301048</v>
      </c>
      <c r="Y17" s="8">
        <v>0.89896481481481483</v>
      </c>
      <c r="Z17" s="9"/>
      <c r="AA17" s="6">
        <v>0.61342293906810041</v>
      </c>
      <c r="AB17" s="7">
        <v>1.0133333333333334</v>
      </c>
      <c r="AC17" s="6">
        <v>0.97365591397849471</v>
      </c>
      <c r="AD17" s="7">
        <v>0.94193548387096704</v>
      </c>
      <c r="AE17" s="8">
        <v>0.89896481481481483</v>
      </c>
      <c r="AF17" s="9"/>
      <c r="AG17" s="6">
        <v>0.6132777777777777</v>
      </c>
      <c r="AH17" s="7">
        <v>1.0079703703703704</v>
      </c>
      <c r="AI17" s="6">
        <v>0.95277777777777795</v>
      </c>
      <c r="AJ17" s="7">
        <v>0.93083333333333274</v>
      </c>
      <c r="AK17" s="8">
        <v>0.89896481481481483</v>
      </c>
      <c r="AL17" s="9"/>
      <c r="AM17" s="6">
        <v>0.69510394265232978</v>
      </c>
      <c r="AN17" s="7">
        <v>0.98157706093189956</v>
      </c>
      <c r="AO17" s="6">
        <v>0.95053763440860239</v>
      </c>
      <c r="AP17" s="7">
        <v>0.95080645161290267</v>
      </c>
      <c r="AQ17" s="8">
        <v>0.89896481481481483</v>
      </c>
      <c r="AR17" s="9"/>
      <c r="AS17" s="6">
        <v>0.67893703703703712</v>
      </c>
      <c r="AT17" s="7">
        <v>1.048311111111111</v>
      </c>
      <c r="AU17" s="6">
        <v>0.94000000000000039</v>
      </c>
      <c r="AV17" s="7">
        <v>0.9286111111111105</v>
      </c>
      <c r="AW17" s="8">
        <v>0.89896481481481483</v>
      </c>
      <c r="AX17" s="9"/>
      <c r="AY17" s="6">
        <v>1.4086021505376345</v>
      </c>
      <c r="AZ17" s="7">
        <v>1.0196415770609317</v>
      </c>
      <c r="BA17" s="6">
        <v>0.93870967741935485</v>
      </c>
      <c r="BB17" s="7">
        <v>1.0161290322580645</v>
      </c>
      <c r="BC17" s="8">
        <f t="shared" si="0"/>
        <v>1.0957706093189965</v>
      </c>
      <c r="BD17" s="9"/>
      <c r="BE17" s="6">
        <v>1.5257706093189964</v>
      </c>
      <c r="BF17" s="7">
        <v>1.0324157706093191</v>
      </c>
      <c r="BG17" s="6">
        <v>0.96935483870967742</v>
      </c>
      <c r="BH17" s="7">
        <v>0.99879032258064515</v>
      </c>
      <c r="BI17" s="8">
        <f t="shared" si="1"/>
        <v>1.1315828853046594</v>
      </c>
      <c r="BJ17" s="9"/>
      <c r="BK17" s="6">
        <v>1.4166666666666667</v>
      </c>
      <c r="BL17" s="7">
        <v>1.0488740740740741</v>
      </c>
      <c r="BM17" s="6">
        <v>1.0016666666666667</v>
      </c>
      <c r="BN17" s="7">
        <v>0.99916666666666665</v>
      </c>
      <c r="BO17" s="8">
        <f t="shared" si="2"/>
        <v>1.1165935185185185</v>
      </c>
      <c r="BP17" s="9"/>
      <c r="BQ17" s="6">
        <v>1.3938518518518519</v>
      </c>
      <c r="BR17" s="7">
        <v>1.0772740740740741</v>
      </c>
      <c r="BS17" s="6">
        <v>1.01</v>
      </c>
      <c r="BT17" s="7">
        <v>1.0336111111111113</v>
      </c>
      <c r="BU17" s="8">
        <f t="shared" si="3"/>
        <v>1.1286842592592592</v>
      </c>
      <c r="BV17" s="9"/>
      <c r="BW17" s="6">
        <v>1.3093555555555554</v>
      </c>
      <c r="BX17" s="7">
        <v>1.0571555555555556</v>
      </c>
      <c r="BY17" s="6">
        <v>1.02</v>
      </c>
      <c r="BZ17" s="7">
        <v>1.0033333333333334</v>
      </c>
      <c r="CA17" s="8">
        <f t="shared" si="4"/>
        <v>1.097461111111111</v>
      </c>
      <c r="CB17" s="9"/>
      <c r="CC17" s="6">
        <v>1.3189605734767025</v>
      </c>
      <c r="CD17" s="7">
        <v>1.0949247311827957</v>
      </c>
      <c r="CE17" s="6">
        <v>1.017741935483871</v>
      </c>
      <c r="CF17" s="7">
        <v>0.99892473118279557</v>
      </c>
      <c r="CG17" s="8">
        <f t="shared" si="5"/>
        <v>1.1076379928315412</v>
      </c>
      <c r="CH17" s="9"/>
      <c r="CI17" s="6">
        <v>1.3198412698412696</v>
      </c>
      <c r="CJ17" s="7">
        <v>1.1173904761904765</v>
      </c>
      <c r="CK17" s="6">
        <v>1.0196428571428571</v>
      </c>
      <c r="CL17" s="7">
        <v>1.0058035714285714</v>
      </c>
      <c r="CM17" s="8">
        <f t="shared" si="6"/>
        <v>1.1156695436507937</v>
      </c>
      <c r="CN17" s="9"/>
      <c r="CO17" s="6">
        <v>1.7383512544802866</v>
      </c>
      <c r="CP17" s="7">
        <v>0.99880430107526896</v>
      </c>
      <c r="CQ17" s="6">
        <v>1.0580645161290323</v>
      </c>
      <c r="CR17" s="7">
        <v>1.0854838709677419</v>
      </c>
      <c r="CS17" s="8">
        <f t="shared" si="7"/>
        <v>1.2201759856630825</v>
      </c>
      <c r="CT17" s="9"/>
      <c r="CU17" s="6">
        <v>0.7670107526881722</v>
      </c>
      <c r="CV17" s="7">
        <v>0.9826833930704898</v>
      </c>
      <c r="CW17" s="6">
        <v>0.99732795698924737</v>
      </c>
      <c r="CX17" s="7">
        <v>1.8294516129032254</v>
      </c>
      <c r="CY17" s="8">
        <f t="shared" si="8"/>
        <v>1.1441184289127837</v>
      </c>
      <c r="CZ17" s="9"/>
      <c r="DA17" s="6">
        <v>1.5710666666666666</v>
      </c>
      <c r="DB17" s="7">
        <v>1.0210014814814816</v>
      </c>
      <c r="DC17" s="6">
        <v>1.0416666666666667</v>
      </c>
      <c r="DD17" s="7">
        <v>1.0561111111111112</v>
      </c>
      <c r="DE17" s="8">
        <f t="shared" si="9"/>
        <v>1.1724614814814815</v>
      </c>
      <c r="DF17" s="9"/>
      <c r="DG17" s="6">
        <v>1.3387096774193548</v>
      </c>
      <c r="DH17" s="7">
        <v>0.94829247311827947</v>
      </c>
      <c r="DI17" s="6">
        <v>1.0080645161290323</v>
      </c>
      <c r="DJ17" s="7">
        <v>1.0223118279569892</v>
      </c>
      <c r="DK17" s="8">
        <f t="shared" si="10"/>
        <v>1.0793446236559139</v>
      </c>
      <c r="DL17" s="9"/>
      <c r="DM17" s="6">
        <v>1.0691851851851852</v>
      </c>
      <c r="DN17" s="7">
        <v>0.9924711111111113</v>
      </c>
      <c r="DO17" s="6">
        <v>1.0233333333333334</v>
      </c>
      <c r="DP17" s="7">
        <v>1.015838888888889</v>
      </c>
      <c r="DQ17" s="8">
        <f t="shared" si="11"/>
        <v>1.0252071296296297</v>
      </c>
      <c r="DR17" s="9"/>
      <c r="DS17" s="6">
        <v>1.1347383512544802</v>
      </c>
      <c r="DT17" s="7">
        <v>0.93611469534050196</v>
      </c>
      <c r="DU17" s="6">
        <v>1.0161935483870967</v>
      </c>
      <c r="DV17" s="7">
        <v>1.0104838709677419</v>
      </c>
      <c r="DW17" s="8">
        <f t="shared" si="12"/>
        <v>1.0243826164874552</v>
      </c>
      <c r="DX17" s="10"/>
      <c r="DY17" s="6">
        <v>0.619074074074074</v>
      </c>
      <c r="DZ17" s="7">
        <v>0.83815111111111118</v>
      </c>
      <c r="EA17" s="6">
        <v>1.0209677419354839</v>
      </c>
      <c r="EB17" s="7">
        <v>1.0040322580645162</v>
      </c>
      <c r="EC17" s="8">
        <f t="shared" si="13"/>
        <v>0.87055629629629627</v>
      </c>
      <c r="ED17" s="11"/>
      <c r="EE17" s="12">
        <v>0.57979342723004701</v>
      </c>
      <c r="EF17" s="13">
        <v>0.89946666666666664</v>
      </c>
      <c r="EG17" s="12">
        <v>1.0083333333333333</v>
      </c>
      <c r="EH17" s="13">
        <v>1</v>
      </c>
      <c r="EI17" s="8">
        <f t="shared" si="14"/>
        <v>0.87189835680751171</v>
      </c>
      <c r="EJ17" s="10"/>
      <c r="EK17" s="12">
        <v>0.59436834094368329</v>
      </c>
      <c r="EL17" s="13">
        <v>0.8421333333333334</v>
      </c>
      <c r="EM17" s="12">
        <v>0.97096774193548385</v>
      </c>
      <c r="EN17" s="13">
        <v>0.967741935483871</v>
      </c>
      <c r="EO17" s="8">
        <f t="shared" si="15"/>
        <v>0.84380283792409294</v>
      </c>
    </row>
    <row r="18" spans="1:145" x14ac:dyDescent="0.25">
      <c r="A18" s="57" t="s">
        <v>52</v>
      </c>
      <c r="B18" s="5" t="s">
        <v>15</v>
      </c>
      <c r="C18" s="6">
        <v>1.1455555555555557</v>
      </c>
      <c r="D18" s="7">
        <v>0.72046296296296297</v>
      </c>
      <c r="E18" s="6">
        <v>0.97111111111111104</v>
      </c>
      <c r="F18" s="7">
        <v>0.95778888888888902</v>
      </c>
      <c r="G18" s="8">
        <v>0.96439814814814828</v>
      </c>
      <c r="H18" s="9"/>
      <c r="I18" s="6">
        <v>1.2387096774193549</v>
      </c>
      <c r="J18" s="7">
        <v>0.56505376344086022</v>
      </c>
      <c r="K18" s="6">
        <v>0.97312903225806457</v>
      </c>
      <c r="L18" s="7">
        <v>0.94892473118279597</v>
      </c>
      <c r="M18" s="8">
        <v>0.96439814814814828</v>
      </c>
      <c r="N18" s="9"/>
      <c r="O18" s="6">
        <v>1.1775862068965517</v>
      </c>
      <c r="P18" s="7">
        <v>0.63793103448275867</v>
      </c>
      <c r="Q18" s="6">
        <v>0.96149425287356338</v>
      </c>
      <c r="R18" s="7">
        <v>0.96379310344827585</v>
      </c>
      <c r="S18" s="8">
        <v>0.96439814814814828</v>
      </c>
      <c r="T18" s="9"/>
      <c r="U18" s="6">
        <v>1.1956989247311829</v>
      </c>
      <c r="V18" s="7">
        <v>0.64749103942652331</v>
      </c>
      <c r="W18" s="6">
        <v>0.95698924731182822</v>
      </c>
      <c r="X18" s="7">
        <v>0.94838709677419386</v>
      </c>
      <c r="Y18" s="8">
        <v>0.96439814814814828</v>
      </c>
      <c r="Z18" s="9"/>
      <c r="AA18" s="6">
        <v>1.2086021505376343</v>
      </c>
      <c r="AB18" s="7">
        <v>0.63584229390681013</v>
      </c>
      <c r="AC18" s="6">
        <v>0.93441935483870975</v>
      </c>
      <c r="AD18" s="7">
        <v>0.95483870967741957</v>
      </c>
      <c r="AE18" s="8">
        <v>0.96439814814814828</v>
      </c>
      <c r="AF18" s="9"/>
      <c r="AG18" s="6">
        <v>1.2137037037037037</v>
      </c>
      <c r="AH18" s="7">
        <v>0.66433333333333333</v>
      </c>
      <c r="AI18" s="6">
        <v>0.97223333333333317</v>
      </c>
      <c r="AJ18" s="7">
        <v>0.96106666666666685</v>
      </c>
      <c r="AK18" s="8">
        <v>0.96439814814814828</v>
      </c>
      <c r="AL18" s="9"/>
      <c r="AM18" s="6">
        <v>1.221505376344086</v>
      </c>
      <c r="AN18" s="7">
        <v>0.68754480286738351</v>
      </c>
      <c r="AO18" s="6">
        <v>0.95833333333333348</v>
      </c>
      <c r="AP18" s="7">
        <v>0.96451612903225803</v>
      </c>
      <c r="AQ18" s="8">
        <v>0.96439814814814828</v>
      </c>
      <c r="AR18" s="9"/>
      <c r="AS18" s="6">
        <v>1.3183333333333334</v>
      </c>
      <c r="AT18" s="7">
        <v>0.65703703703703709</v>
      </c>
      <c r="AU18" s="6">
        <v>0.95777777777777795</v>
      </c>
      <c r="AV18" s="7">
        <v>0.92444444444444462</v>
      </c>
      <c r="AW18" s="8">
        <v>0.96439814814814828</v>
      </c>
      <c r="AX18" s="9"/>
      <c r="AY18" s="6">
        <v>1.2899641577060932</v>
      </c>
      <c r="AZ18" s="7">
        <v>0.77025089605734764</v>
      </c>
      <c r="BA18" s="6">
        <v>1</v>
      </c>
      <c r="BB18" s="7">
        <v>1.067763440860215</v>
      </c>
      <c r="BC18" s="8">
        <f t="shared" si="0"/>
        <v>1.0319946236559139</v>
      </c>
      <c r="BD18" s="9"/>
      <c r="BE18" s="6">
        <v>1.4068100358422939</v>
      </c>
      <c r="BF18" s="7">
        <v>1.048984468339307</v>
      </c>
      <c r="BG18" s="6">
        <v>1</v>
      </c>
      <c r="BH18" s="7">
        <v>1</v>
      </c>
      <c r="BI18" s="8">
        <f t="shared" si="1"/>
        <v>1.1139486260454001</v>
      </c>
      <c r="BJ18" s="9"/>
      <c r="BK18" s="6">
        <v>1.3714814814814813</v>
      </c>
      <c r="BL18" s="7">
        <v>1.152469135802469</v>
      </c>
      <c r="BM18" s="6">
        <v>1.0088888888888889</v>
      </c>
      <c r="BN18" s="7">
        <v>1</v>
      </c>
      <c r="BO18" s="8">
        <f t="shared" si="2"/>
        <v>1.1332098765432099</v>
      </c>
      <c r="BP18" s="9"/>
      <c r="BQ18" s="6">
        <v>1.3716666666666666</v>
      </c>
      <c r="BR18" s="7">
        <v>1.1091358024691358</v>
      </c>
      <c r="BS18" s="6">
        <v>1.0333333333333334</v>
      </c>
      <c r="BT18" s="7">
        <v>1.0333333333333334</v>
      </c>
      <c r="BU18" s="8">
        <f t="shared" si="3"/>
        <v>1.1368672839506173</v>
      </c>
      <c r="BV18" s="9"/>
      <c r="BW18" s="6">
        <v>1.33</v>
      </c>
      <c r="BX18" s="7">
        <v>0.94888888888888889</v>
      </c>
      <c r="BY18" s="6">
        <v>1.0045999999999999</v>
      </c>
      <c r="BZ18" s="7">
        <v>1.0201</v>
      </c>
      <c r="CA18" s="8">
        <f t="shared" si="4"/>
        <v>1.0758972222222223</v>
      </c>
      <c r="CB18" s="9"/>
      <c r="CC18" s="6">
        <v>1.4311827956989247</v>
      </c>
      <c r="CD18" s="7">
        <v>0.83763440860215055</v>
      </c>
      <c r="CE18" s="6">
        <v>0.99893548387096776</v>
      </c>
      <c r="CF18" s="7">
        <v>0.99838709677419357</v>
      </c>
      <c r="CG18" s="8">
        <f t="shared" si="5"/>
        <v>1.066534946236559</v>
      </c>
      <c r="CH18" s="9"/>
      <c r="CI18" s="6">
        <v>1.5773809523809523</v>
      </c>
      <c r="CJ18" s="7">
        <v>0.94365079365079363</v>
      </c>
      <c r="CK18" s="6">
        <v>0.98635714285714293</v>
      </c>
      <c r="CL18" s="7">
        <v>1.0365</v>
      </c>
      <c r="CM18" s="8">
        <f t="shared" si="6"/>
        <v>1.1359722222222222</v>
      </c>
      <c r="CN18" s="9"/>
      <c r="CO18" s="6">
        <v>1.6347670250896058</v>
      </c>
      <c r="CP18" s="7">
        <v>0.89175627240143374</v>
      </c>
      <c r="CQ18" s="6">
        <v>1.1205268817204301</v>
      </c>
      <c r="CR18" s="7">
        <v>1.0603548387096773</v>
      </c>
      <c r="CS18" s="8">
        <f t="shared" si="7"/>
        <v>1.1768512544802867</v>
      </c>
      <c r="CT18" s="9"/>
      <c r="CU18" s="6">
        <v>1.4919283154121867</v>
      </c>
      <c r="CV18" s="7">
        <v>0.97258064516129028</v>
      </c>
      <c r="CW18" s="6">
        <v>1.017741935483871</v>
      </c>
      <c r="CX18" s="7">
        <v>1.0193548387096774</v>
      </c>
      <c r="CY18" s="8">
        <f t="shared" si="8"/>
        <v>1.1254014336917564</v>
      </c>
      <c r="CZ18" s="9"/>
      <c r="DA18" s="6">
        <v>1.269622222222222</v>
      </c>
      <c r="DB18" s="7">
        <v>0.88370370370370366</v>
      </c>
      <c r="DC18" s="6">
        <v>1.0228222222222223</v>
      </c>
      <c r="DD18" s="7">
        <v>1.0646</v>
      </c>
      <c r="DE18" s="8">
        <f t="shared" si="9"/>
        <v>1.060187037037037</v>
      </c>
      <c r="DF18" s="9"/>
      <c r="DG18" s="6">
        <v>1</v>
      </c>
      <c r="DH18" s="7">
        <v>0.66487455197132617</v>
      </c>
      <c r="DI18" s="6">
        <v>1.0086451612903227</v>
      </c>
      <c r="DJ18" s="7">
        <v>1.0258924731182795</v>
      </c>
      <c r="DK18" s="8">
        <f t="shared" si="10"/>
        <v>0.92485304659498202</v>
      </c>
      <c r="DL18" s="9"/>
      <c r="DM18" s="6">
        <v>1.0455555555555556</v>
      </c>
      <c r="DN18" s="7">
        <v>0.81271604938271558</v>
      </c>
      <c r="DO18" s="6">
        <v>1.0167333333333335</v>
      </c>
      <c r="DP18" s="7">
        <v>1.0267999999999999</v>
      </c>
      <c r="DQ18" s="8">
        <f t="shared" si="11"/>
        <v>0.97545123456790117</v>
      </c>
      <c r="DR18" s="9"/>
      <c r="DS18" s="6">
        <v>1.0118351254480287</v>
      </c>
      <c r="DT18" s="7">
        <v>0.91648745519713259</v>
      </c>
      <c r="DU18" s="6">
        <v>1.0086451612903227</v>
      </c>
      <c r="DV18" s="7">
        <v>1.0286021505376344</v>
      </c>
      <c r="DW18" s="8">
        <f t="shared" si="12"/>
        <v>0.99139247311827949</v>
      </c>
      <c r="DX18" s="10"/>
      <c r="DY18" s="6">
        <v>0.72901728395061727</v>
      </c>
      <c r="DZ18" s="7">
        <v>0.66398148148148139</v>
      </c>
      <c r="EA18" s="6">
        <v>1.0216021505376345</v>
      </c>
      <c r="EB18" s="7">
        <v>1.030258064516129</v>
      </c>
      <c r="EC18" s="8">
        <f t="shared" si="13"/>
        <v>0.86121474512146556</v>
      </c>
      <c r="ED18" s="11"/>
      <c r="EE18" s="12">
        <v>0.76011904761904758</v>
      </c>
      <c r="EF18" s="13">
        <v>0.63472222222222219</v>
      </c>
      <c r="EG18" s="12">
        <v>1.0334444444444446</v>
      </c>
      <c r="EH18" s="13">
        <v>1.0301333333333333</v>
      </c>
      <c r="EI18" s="8">
        <f t="shared" si="14"/>
        <v>0.86460476190476188</v>
      </c>
      <c r="EJ18" s="10"/>
      <c r="EK18" s="12">
        <v>0.79433962264150948</v>
      </c>
      <c r="EL18" s="13">
        <v>0.55698924731182797</v>
      </c>
      <c r="EM18" s="12">
        <v>1.0247849462365592</v>
      </c>
      <c r="EN18" s="13">
        <v>0.980709677419355</v>
      </c>
      <c r="EO18" s="8">
        <f t="shared" si="15"/>
        <v>0.8392058734023129</v>
      </c>
    </row>
    <row r="19" spans="1:145" x14ac:dyDescent="0.25">
      <c r="A19" s="55" t="s">
        <v>52</v>
      </c>
      <c r="B19" s="15" t="s">
        <v>23</v>
      </c>
      <c r="C19" s="6">
        <v>1.3103333333333333</v>
      </c>
      <c r="D19" s="7">
        <v>1.2392592592592595</v>
      </c>
      <c r="E19" s="6">
        <v>0.93166666666666664</v>
      </c>
      <c r="F19" s="7">
        <v>0.96583333333333332</v>
      </c>
      <c r="G19" s="8">
        <v>1.0460416666666665</v>
      </c>
      <c r="H19" s="9"/>
      <c r="I19" s="6">
        <v>1.4275985663082436</v>
      </c>
      <c r="J19" s="7">
        <v>1.4528315412186388</v>
      </c>
      <c r="K19" s="6">
        <v>0.95725806451612905</v>
      </c>
      <c r="L19" s="7">
        <v>0.93629032258064515</v>
      </c>
      <c r="M19" s="8">
        <v>1.0460416666666665</v>
      </c>
      <c r="N19" s="9"/>
      <c r="O19" s="6">
        <v>1.2894252873563221</v>
      </c>
      <c r="P19" s="7">
        <v>1.8587739463601529</v>
      </c>
      <c r="Q19" s="6">
        <v>0.94741379310344831</v>
      </c>
      <c r="R19" s="7">
        <v>0.93419540229885067</v>
      </c>
      <c r="S19" s="8">
        <v>1.0460416666666665</v>
      </c>
      <c r="T19" s="9"/>
      <c r="U19" s="6">
        <v>1.2978494623655914</v>
      </c>
      <c r="V19" s="7">
        <v>1.6849462365591394</v>
      </c>
      <c r="W19" s="6">
        <v>1.0056989247311827</v>
      </c>
      <c r="X19" s="7">
        <v>0.90161290322580645</v>
      </c>
      <c r="Y19" s="8">
        <v>1.0460416666666665</v>
      </c>
      <c r="Z19" s="9"/>
      <c r="AA19" s="6">
        <v>1.2736200716845878</v>
      </c>
      <c r="AB19" s="7">
        <v>1.3933691756272411</v>
      </c>
      <c r="AC19" s="6">
        <v>0.92016129032258065</v>
      </c>
      <c r="AD19" s="7">
        <v>1.0913978494623655</v>
      </c>
      <c r="AE19" s="8">
        <v>1.0460416666666665</v>
      </c>
      <c r="AF19" s="9"/>
      <c r="AG19" s="6">
        <v>1.2001111111111107</v>
      </c>
      <c r="AH19" s="7">
        <v>1.0338888888888889</v>
      </c>
      <c r="AI19" s="6">
        <v>0.94416666666666671</v>
      </c>
      <c r="AJ19" s="7">
        <v>0.92666666666666664</v>
      </c>
      <c r="AK19" s="8">
        <v>1.0460416666666665</v>
      </c>
      <c r="AL19" s="9"/>
      <c r="AM19" s="6">
        <v>1.2297491039426522</v>
      </c>
      <c r="AN19" s="7">
        <v>1.2021505376344086</v>
      </c>
      <c r="AO19" s="6">
        <v>0.93058064516129035</v>
      </c>
      <c r="AP19" s="7">
        <v>0.93951612903225812</v>
      </c>
      <c r="AQ19" s="8">
        <v>1.0460416666666665</v>
      </c>
      <c r="AR19" s="9"/>
      <c r="AS19" s="6">
        <v>1.1925925925925924</v>
      </c>
      <c r="AT19" s="7">
        <v>1.1496296296296298</v>
      </c>
      <c r="AU19" s="6">
        <v>0.94166666666666665</v>
      </c>
      <c r="AV19" s="7">
        <v>0.90027777777777773</v>
      </c>
      <c r="AW19" s="8">
        <v>1.0460416666666665</v>
      </c>
      <c r="AX19" s="9"/>
      <c r="AY19" s="6">
        <v>1.2340501792114695</v>
      </c>
      <c r="AZ19" s="7">
        <v>1.1083870967741938</v>
      </c>
      <c r="BA19" s="6">
        <v>0.96370967741935487</v>
      </c>
      <c r="BB19" s="7">
        <v>0.96209677419354833</v>
      </c>
      <c r="BC19" s="8">
        <f t="shared" si="0"/>
        <v>1.0670609318996416</v>
      </c>
      <c r="BD19" s="9"/>
      <c r="BE19" s="6">
        <v>1.3247311827956989</v>
      </c>
      <c r="BF19" s="7">
        <v>1.0767025089605733</v>
      </c>
      <c r="BG19" s="6">
        <v>1</v>
      </c>
      <c r="BH19" s="7">
        <v>0.97661290322580641</v>
      </c>
      <c r="BI19" s="8">
        <f t="shared" si="1"/>
        <v>1.0945116487455198</v>
      </c>
      <c r="BJ19" s="9"/>
      <c r="BK19" s="6">
        <v>1.3542222222222222</v>
      </c>
      <c r="BL19" s="7">
        <v>1.1984074074074076</v>
      </c>
      <c r="BM19" s="6">
        <v>1.0841666666666667</v>
      </c>
      <c r="BN19" s="7">
        <v>0.91333333333333333</v>
      </c>
      <c r="BO19" s="8">
        <f t="shared" si="2"/>
        <v>1.1375324074074074</v>
      </c>
      <c r="BP19" s="9"/>
      <c r="BQ19" s="6">
        <v>1.4498148148148149</v>
      </c>
      <c r="BR19" s="7">
        <v>1.2225925925925925</v>
      </c>
      <c r="BS19" s="6">
        <v>1.1041666666666667</v>
      </c>
      <c r="BT19" s="7">
        <v>0.97</v>
      </c>
      <c r="BU19" s="8">
        <f t="shared" si="3"/>
        <v>1.1866435185185185</v>
      </c>
      <c r="BV19" s="9"/>
      <c r="BW19" s="6">
        <v>1.3777777777777778</v>
      </c>
      <c r="BX19" s="7">
        <v>1.0616666666666668</v>
      </c>
      <c r="BY19" s="6">
        <v>1.0091666666666668</v>
      </c>
      <c r="BZ19" s="7">
        <v>1.0175000000000001</v>
      </c>
      <c r="CA19" s="8">
        <f t="shared" si="4"/>
        <v>1.1165277777777778</v>
      </c>
      <c r="CB19" s="9"/>
      <c r="CC19" s="6">
        <v>1.5023297491039427</v>
      </c>
      <c r="CD19" s="7">
        <v>1.0654121863799282</v>
      </c>
      <c r="CE19" s="6">
        <v>0.9975806451612903</v>
      </c>
      <c r="CF19" s="7">
        <v>1.0040322580645162</v>
      </c>
      <c r="CG19" s="8">
        <f t="shared" si="5"/>
        <v>1.1423387096774194</v>
      </c>
      <c r="CH19" s="9"/>
      <c r="CI19" s="6">
        <v>1.2921666666666667</v>
      </c>
      <c r="CJ19" s="7">
        <v>0.9934047619047619</v>
      </c>
      <c r="CK19" s="6">
        <v>1.0026785714285715</v>
      </c>
      <c r="CL19" s="7">
        <v>1.0249999999999999</v>
      </c>
      <c r="CM19" s="8">
        <f t="shared" si="6"/>
        <v>1.0783125</v>
      </c>
      <c r="CN19" s="9"/>
      <c r="CO19" s="6">
        <v>1.6725806451612903</v>
      </c>
      <c r="CP19" s="7">
        <v>0.89516129032258063</v>
      </c>
      <c r="CQ19" s="6">
        <v>1.1290322580645162</v>
      </c>
      <c r="CR19" s="7">
        <v>0.9838709677419355</v>
      </c>
      <c r="CS19" s="8">
        <f t="shared" si="7"/>
        <v>1.1701612903225809</v>
      </c>
      <c r="CT19" s="9"/>
      <c r="CU19" s="6">
        <v>1.0273867355727822</v>
      </c>
      <c r="CV19" s="7">
        <v>0.94158700209643598</v>
      </c>
      <c r="CW19" s="6">
        <v>1.0401612903225805</v>
      </c>
      <c r="CX19" s="7">
        <v>0.92644086021505412</v>
      </c>
      <c r="CY19" s="8">
        <f t="shared" si="8"/>
        <v>0.98389397205171325</v>
      </c>
      <c r="CZ19" s="9"/>
      <c r="DA19" s="6">
        <v>1.2833333333333334</v>
      </c>
      <c r="DB19" s="7">
        <v>1.1561111111111111</v>
      </c>
      <c r="DC19" s="6">
        <v>1.0466666666666666</v>
      </c>
      <c r="DD19" s="7">
        <v>1.075</v>
      </c>
      <c r="DE19" s="8">
        <f t="shared" si="9"/>
        <v>1.1402777777777779</v>
      </c>
      <c r="DF19" s="9"/>
      <c r="DG19" s="6">
        <v>1.1641505376344083</v>
      </c>
      <c r="DH19" s="7">
        <v>1.0423870967741937</v>
      </c>
      <c r="DI19" s="6">
        <v>1.0169354838709677</v>
      </c>
      <c r="DJ19" s="7">
        <v>1.0185483870967742</v>
      </c>
      <c r="DK19" s="8">
        <f t="shared" si="10"/>
        <v>1.0605053763440859</v>
      </c>
      <c r="DL19" s="9"/>
      <c r="DM19" s="6">
        <v>1.0936444444444444</v>
      </c>
      <c r="DN19" s="7">
        <v>0.99551111111111112</v>
      </c>
      <c r="DO19" s="6">
        <v>1.0125</v>
      </c>
      <c r="DP19" s="7">
        <v>1.0566666666666666</v>
      </c>
      <c r="DQ19" s="8">
        <f t="shared" si="11"/>
        <v>1.0395805555555555</v>
      </c>
      <c r="DR19" s="9"/>
      <c r="DS19" s="6">
        <v>1.1020645161290323</v>
      </c>
      <c r="DT19" s="7">
        <v>1.332215053763441</v>
      </c>
      <c r="DU19" s="6">
        <v>1.0249999999999999</v>
      </c>
      <c r="DV19" s="7">
        <v>1.2032258064516128</v>
      </c>
      <c r="DW19" s="8">
        <f t="shared" si="12"/>
        <v>1.1656263440860215</v>
      </c>
      <c r="DX19" s="10"/>
      <c r="DY19" s="6">
        <v>1.0533333333333332</v>
      </c>
      <c r="DZ19" s="7">
        <v>1.1399999999999999</v>
      </c>
      <c r="EA19" s="6">
        <v>1.0032258064516129</v>
      </c>
      <c r="EB19" s="7">
        <v>0.98951612903225805</v>
      </c>
      <c r="EC19" s="8">
        <f t="shared" si="13"/>
        <v>1.046518817204301</v>
      </c>
      <c r="ED19" s="11"/>
      <c r="EE19" s="12">
        <v>0.84878048780487803</v>
      </c>
      <c r="EF19" s="13">
        <v>1.1561111111111111</v>
      </c>
      <c r="EG19" s="12">
        <v>1.0333333333333334</v>
      </c>
      <c r="EH19" s="13">
        <v>0.95166666666666666</v>
      </c>
      <c r="EI19" s="8">
        <f t="shared" si="14"/>
        <v>0.99747289972899733</v>
      </c>
      <c r="EJ19" s="10"/>
      <c r="EK19" s="12">
        <v>0.96666666666666667</v>
      </c>
      <c r="EL19" s="13">
        <v>1.0795698924731183</v>
      </c>
      <c r="EM19" s="12">
        <v>0.97016129032258069</v>
      </c>
      <c r="EN19" s="13">
        <v>0.97016129032258069</v>
      </c>
      <c r="EO19" s="8">
        <f t="shared" si="15"/>
        <v>0.99663978494623662</v>
      </c>
    </row>
    <row r="20" spans="1:145" x14ac:dyDescent="0.25">
      <c r="A20" s="55" t="s">
        <v>52</v>
      </c>
      <c r="B20" s="15" t="s">
        <v>25</v>
      </c>
      <c r="C20" s="6">
        <v>1.3111111111111111</v>
      </c>
      <c r="D20" s="7">
        <v>0.92790123456790108</v>
      </c>
      <c r="E20" s="6">
        <v>0.95557777777777797</v>
      </c>
      <c r="F20" s="7">
        <v>0.9466666666666671</v>
      </c>
      <c r="G20" s="8">
        <v>1.0777123456790125</v>
      </c>
      <c r="H20" s="9"/>
      <c r="I20" s="6">
        <v>1.4168530465949822</v>
      </c>
      <c r="J20" s="7">
        <v>0.86712066905615282</v>
      </c>
      <c r="K20" s="6">
        <v>0.92473118279569921</v>
      </c>
      <c r="L20" s="7">
        <v>0.95593548387096816</v>
      </c>
      <c r="M20" s="8">
        <v>1.0777123456790125</v>
      </c>
      <c r="N20" s="9"/>
      <c r="O20" s="6">
        <v>1.5314176245210727</v>
      </c>
      <c r="P20" s="7">
        <v>0.84648786717752222</v>
      </c>
      <c r="Q20" s="6">
        <v>0.96094252873563246</v>
      </c>
      <c r="R20" s="7">
        <v>0.9804597701149429</v>
      </c>
      <c r="S20" s="8">
        <v>1.0777123456790125</v>
      </c>
      <c r="T20" s="9"/>
      <c r="U20" s="6">
        <v>1.2768817204301075</v>
      </c>
      <c r="V20" s="7">
        <v>0.91445639187574657</v>
      </c>
      <c r="W20" s="6">
        <v>0.92365591397849478</v>
      </c>
      <c r="X20" s="7">
        <v>0.95053763440860239</v>
      </c>
      <c r="Y20" s="8">
        <v>1.0777123456790125</v>
      </c>
      <c r="Z20" s="9"/>
      <c r="AA20" s="6">
        <v>1.1268817204301076</v>
      </c>
      <c r="AB20" s="7">
        <v>0.87491039426523298</v>
      </c>
      <c r="AC20" s="6">
        <v>0.94946236559139818</v>
      </c>
      <c r="AD20" s="7">
        <v>0.93763440860215075</v>
      </c>
      <c r="AE20" s="8">
        <v>1.0777123456790125</v>
      </c>
      <c r="AF20" s="9"/>
      <c r="AG20" s="6">
        <v>1.1785185185185185</v>
      </c>
      <c r="AH20" s="7">
        <v>0.92962962962962958</v>
      </c>
      <c r="AI20" s="6">
        <v>0.96112222222222232</v>
      </c>
      <c r="AJ20" s="7">
        <v>0.93333333333333357</v>
      </c>
      <c r="AK20" s="8">
        <v>1.0777123456790125</v>
      </c>
      <c r="AL20" s="9"/>
      <c r="AM20" s="6">
        <v>1.3347670250896058</v>
      </c>
      <c r="AN20" s="7">
        <v>0.88829151732377531</v>
      </c>
      <c r="AO20" s="6">
        <v>0.96131182795698944</v>
      </c>
      <c r="AP20" s="7">
        <v>0.92044086021505411</v>
      </c>
      <c r="AQ20" s="8">
        <v>1.0777123456790125</v>
      </c>
      <c r="AR20" s="9"/>
      <c r="AS20" s="6">
        <v>1.4195925925925925</v>
      </c>
      <c r="AT20" s="7">
        <v>0.98123456790123464</v>
      </c>
      <c r="AU20" s="6">
        <v>0.97002222222222223</v>
      </c>
      <c r="AV20" s="7">
        <v>0.94000000000000039</v>
      </c>
      <c r="AW20" s="8">
        <v>1.0777123456790125</v>
      </c>
      <c r="AX20" s="9"/>
      <c r="AY20" s="6">
        <v>1.1494623655913978</v>
      </c>
      <c r="AZ20" s="7">
        <v>1.0329749103942651</v>
      </c>
      <c r="BA20" s="6">
        <v>1.0725268817204299</v>
      </c>
      <c r="BB20" s="7">
        <v>1</v>
      </c>
      <c r="BC20" s="8">
        <f t="shared" si="0"/>
        <v>1.0637410394265232</v>
      </c>
      <c r="BD20" s="9"/>
      <c r="BE20" s="6">
        <v>1.3756272401433691</v>
      </c>
      <c r="BF20" s="7">
        <v>1.1315412186379927</v>
      </c>
      <c r="BG20" s="6">
        <v>0.97634408602150546</v>
      </c>
      <c r="BH20" s="7">
        <v>1.0053763440860215</v>
      </c>
      <c r="BI20" s="8">
        <f t="shared" si="1"/>
        <v>1.1222222222222222</v>
      </c>
      <c r="BJ20" s="9"/>
      <c r="BK20" s="6">
        <v>1.5064814814814818</v>
      </c>
      <c r="BL20" s="7">
        <v>1.2350617283950618</v>
      </c>
      <c r="BM20" s="6">
        <v>0.9505555555555556</v>
      </c>
      <c r="BN20" s="7">
        <v>1</v>
      </c>
      <c r="BO20" s="8">
        <f t="shared" si="2"/>
        <v>1.1730246913580249</v>
      </c>
      <c r="BP20" s="9"/>
      <c r="BQ20" s="6">
        <v>1.3532962962962962</v>
      </c>
      <c r="BR20" s="7">
        <v>1.2017283950617283</v>
      </c>
      <c r="BS20" s="6">
        <v>1.0666666666666667</v>
      </c>
      <c r="BT20" s="7">
        <v>1.0666666666666667</v>
      </c>
      <c r="BU20" s="8">
        <f t="shared" si="3"/>
        <v>1.1720895061728394</v>
      </c>
      <c r="BV20" s="9"/>
      <c r="BW20" s="6">
        <v>1.3947333333333334</v>
      </c>
      <c r="BX20" s="7">
        <v>0.8892592592592593</v>
      </c>
      <c r="BY20" s="6">
        <v>0.96683333333333321</v>
      </c>
      <c r="BZ20" s="7">
        <v>1.1247555555555555</v>
      </c>
      <c r="CA20" s="8">
        <f t="shared" si="4"/>
        <v>1.0938953703703704</v>
      </c>
      <c r="CB20" s="9"/>
      <c r="CC20" s="6">
        <v>1.5412186379928314</v>
      </c>
      <c r="CD20" s="7">
        <v>0.89366786140979693</v>
      </c>
      <c r="CE20" s="6">
        <v>1.0156451612903226</v>
      </c>
      <c r="CF20" s="7">
        <v>1</v>
      </c>
      <c r="CG20" s="8">
        <f t="shared" si="5"/>
        <v>1.1126329151732377</v>
      </c>
      <c r="CH20" s="9"/>
      <c r="CI20" s="6">
        <v>1.3035714285714286</v>
      </c>
      <c r="CJ20" s="7">
        <v>1.0011904761904762</v>
      </c>
      <c r="CK20" s="6">
        <v>1.0283928571428571</v>
      </c>
      <c r="CL20" s="7">
        <v>1.0405</v>
      </c>
      <c r="CM20" s="8">
        <f t="shared" si="6"/>
        <v>1.0934136904761904</v>
      </c>
      <c r="CN20" s="9"/>
      <c r="CO20" s="6">
        <v>1.4688172043010752</v>
      </c>
      <c r="CP20" s="7">
        <v>1.1225806451612903</v>
      </c>
      <c r="CQ20" s="6">
        <v>1.0926129032258063</v>
      </c>
      <c r="CR20" s="7">
        <v>1.1656129032258065</v>
      </c>
      <c r="CS20" s="8">
        <f t="shared" si="7"/>
        <v>1.2124059139784946</v>
      </c>
      <c r="CT20" s="9"/>
      <c r="CU20" s="6">
        <v>2.4598494623655913</v>
      </c>
      <c r="CV20" s="7">
        <v>1.6840322580645157</v>
      </c>
      <c r="CW20" s="6">
        <v>2.5024838709677444</v>
      </c>
      <c r="CX20" s="7">
        <v>1.1027419354838714</v>
      </c>
      <c r="CY20" s="8">
        <f t="shared" si="8"/>
        <v>1.9372768817204307</v>
      </c>
      <c r="CZ20" s="9"/>
      <c r="DA20" s="6">
        <v>1.4729555555555554</v>
      </c>
      <c r="DB20" s="7">
        <v>1.1392592592592592</v>
      </c>
      <c r="DC20" s="6">
        <v>0.96460000000000001</v>
      </c>
      <c r="DD20" s="7">
        <v>1.0378000000000001</v>
      </c>
      <c r="DE20" s="8">
        <f t="shared" si="9"/>
        <v>1.1536537037037036</v>
      </c>
      <c r="DF20" s="9"/>
      <c r="DG20" s="6">
        <v>1.2473118279569892</v>
      </c>
      <c r="DH20" s="7">
        <v>1.2021505376344086</v>
      </c>
      <c r="DI20" s="6">
        <v>1.0324193548387095</v>
      </c>
      <c r="DJ20" s="7">
        <v>1.0021612903225807</v>
      </c>
      <c r="DK20" s="8">
        <f t="shared" si="10"/>
        <v>1.1210107526881719</v>
      </c>
      <c r="DL20" s="9"/>
      <c r="DM20" s="6">
        <v>1.1933333333333334</v>
      </c>
      <c r="DN20" s="7">
        <v>1.1192592592592592</v>
      </c>
      <c r="DO20" s="6">
        <v>1.0724333333333331</v>
      </c>
      <c r="DP20" s="7">
        <v>1.02</v>
      </c>
      <c r="DQ20" s="8">
        <f t="shared" si="11"/>
        <v>1.1012564814814814</v>
      </c>
      <c r="DR20" s="9"/>
      <c r="DS20" s="6">
        <v>1.1720430107526882</v>
      </c>
      <c r="DT20" s="7">
        <v>1.0272401433691756</v>
      </c>
      <c r="DU20" s="6">
        <v>1.0689999999999997</v>
      </c>
      <c r="DV20" s="7">
        <v>1.0021612903225807</v>
      </c>
      <c r="DW20" s="8">
        <f t="shared" si="12"/>
        <v>1.0676111111111113</v>
      </c>
      <c r="DX20" s="10"/>
      <c r="DY20" s="6">
        <v>0.82845528455284556</v>
      </c>
      <c r="DZ20" s="7">
        <v>0.89407777777777775</v>
      </c>
      <c r="EA20" s="6">
        <v>1.0324193548387097</v>
      </c>
      <c r="EB20" s="7">
        <v>0.96990322580645172</v>
      </c>
      <c r="EC20" s="8">
        <f t="shared" si="13"/>
        <v>0.93121391074394622</v>
      </c>
      <c r="ED20" s="11"/>
      <c r="EE20" s="12">
        <v>0.72435897435897434</v>
      </c>
      <c r="EF20" s="13">
        <v>0.87777777777777777</v>
      </c>
      <c r="EG20" s="12">
        <v>0.99399999999999999</v>
      </c>
      <c r="EH20" s="13">
        <v>1.0044666666666666</v>
      </c>
      <c r="EI20" s="8">
        <f t="shared" si="14"/>
        <v>0.90015085470085476</v>
      </c>
      <c r="EJ20" s="10"/>
      <c r="EK20" s="12">
        <v>0.72955974842767291</v>
      </c>
      <c r="EL20" s="13">
        <v>0.92885304659498213</v>
      </c>
      <c r="EM20" s="12">
        <v>1.0480322580645158</v>
      </c>
      <c r="EN20" s="13">
        <v>0.96990322580645172</v>
      </c>
      <c r="EO20" s="8">
        <f t="shared" si="15"/>
        <v>0.91908706972340559</v>
      </c>
    </row>
    <row r="21" spans="1:145" x14ac:dyDescent="0.25">
      <c r="A21" s="55" t="s">
        <v>52</v>
      </c>
      <c r="B21" s="15" t="s">
        <v>27</v>
      </c>
      <c r="C21" s="6">
        <v>1.9002222222222214</v>
      </c>
      <c r="D21" s="7">
        <v>1.078418518518518</v>
      </c>
      <c r="E21" s="6">
        <v>0.9410999999999996</v>
      </c>
      <c r="F21" s="7">
        <v>1.0999777777777775</v>
      </c>
      <c r="G21" s="8">
        <v>1.5010129629629632</v>
      </c>
      <c r="H21" s="9"/>
      <c r="I21" s="6">
        <v>1.7169032258064518</v>
      </c>
      <c r="J21" s="7">
        <v>1.0722795698924732</v>
      </c>
      <c r="K21" s="6">
        <v>1.0641935483870968</v>
      </c>
      <c r="L21" s="7">
        <v>1.0300752688172043</v>
      </c>
      <c r="M21" s="8">
        <v>1.5010129629629632</v>
      </c>
      <c r="N21" s="9"/>
      <c r="O21" s="6">
        <v>1.9956015325670506</v>
      </c>
      <c r="P21" s="7">
        <v>0.97821839080459816</v>
      </c>
      <c r="Q21" s="6">
        <v>0.99655172413793081</v>
      </c>
      <c r="R21" s="7">
        <v>1.0034137931034484</v>
      </c>
      <c r="S21" s="8">
        <v>1.5010129629629632</v>
      </c>
      <c r="T21" s="9"/>
      <c r="U21" s="6">
        <v>1.7977132616487457</v>
      </c>
      <c r="V21" s="7">
        <v>0.9768530465949824</v>
      </c>
      <c r="W21" s="6">
        <v>1.0225591397849463</v>
      </c>
      <c r="X21" s="7">
        <v>1.0349462365591398</v>
      </c>
      <c r="Y21" s="8">
        <v>1.5010129629629632</v>
      </c>
      <c r="Z21" s="9"/>
      <c r="AA21" s="6">
        <v>1.7434910394265226</v>
      </c>
      <c r="AB21" s="7">
        <v>1.0010143369175628</v>
      </c>
      <c r="AC21" s="6">
        <v>1.0599354838709676</v>
      </c>
      <c r="AD21" s="7">
        <v>1.132731182795699</v>
      </c>
      <c r="AE21" s="8">
        <v>1.5010129629629632</v>
      </c>
      <c r="AF21" s="9"/>
      <c r="AG21" s="6">
        <v>1.7586000000000002</v>
      </c>
      <c r="AH21" s="7">
        <v>1.0191407407407405</v>
      </c>
      <c r="AI21" s="6">
        <v>0.93776666666666619</v>
      </c>
      <c r="AJ21" s="7">
        <v>1.1350000000000002</v>
      </c>
      <c r="AK21" s="8">
        <v>1.5010129629629632</v>
      </c>
      <c r="AL21" s="9"/>
      <c r="AM21" s="6">
        <v>1.6066236559139784</v>
      </c>
      <c r="AN21" s="7">
        <v>1.322379928315413</v>
      </c>
      <c r="AO21" s="6">
        <v>0.9782258064516125</v>
      </c>
      <c r="AP21" s="7">
        <v>1.6453548387096775</v>
      </c>
      <c r="AQ21" s="8">
        <v>1.5010129629629632</v>
      </c>
      <c r="AR21" s="9"/>
      <c r="AS21" s="6">
        <v>1.6659481481481488</v>
      </c>
      <c r="AT21" s="7">
        <v>1.3615370370370374</v>
      </c>
      <c r="AU21" s="6">
        <v>1.0722</v>
      </c>
      <c r="AV21" s="7">
        <v>1.9043666666666665</v>
      </c>
      <c r="AW21" s="8">
        <v>1.5010129629629632</v>
      </c>
      <c r="AX21" s="9"/>
      <c r="AY21" s="6">
        <v>1.9375698924731182</v>
      </c>
      <c r="AZ21" s="7">
        <v>1.446229390681004</v>
      </c>
      <c r="BA21" s="6">
        <v>1.1098494623655912</v>
      </c>
      <c r="BB21" s="7">
        <v>2.0111612903225802</v>
      </c>
      <c r="BC21" s="8">
        <f t="shared" si="0"/>
        <v>1.6262025089605734</v>
      </c>
      <c r="BD21" s="9"/>
      <c r="BE21" s="6">
        <v>1.9785878136200721</v>
      </c>
      <c r="BF21" s="7">
        <v>1.4630573476702511</v>
      </c>
      <c r="BG21" s="6">
        <v>1.0577849462365589</v>
      </c>
      <c r="BH21" s="7">
        <v>1.981075268817204</v>
      </c>
      <c r="BI21" s="8">
        <f t="shared" si="1"/>
        <v>1.6201263440860214</v>
      </c>
      <c r="BJ21" s="9"/>
      <c r="BK21" s="6">
        <v>1.9234222222222224</v>
      </c>
      <c r="BL21" s="7">
        <v>1.1126185185185185</v>
      </c>
      <c r="BM21" s="6">
        <v>1.0758000000000001</v>
      </c>
      <c r="BN21" s="7">
        <v>1.3049666666666666</v>
      </c>
      <c r="BO21" s="8">
        <f t="shared" si="2"/>
        <v>1.3542018518518519</v>
      </c>
      <c r="BP21" s="9"/>
      <c r="BQ21" s="6">
        <v>1.8503703703703713</v>
      </c>
      <c r="BR21" s="7">
        <v>1.021859259259259</v>
      </c>
      <c r="BS21" s="6">
        <v>1.0083333333333333</v>
      </c>
      <c r="BT21" s="7">
        <v>1.0021777777777776</v>
      </c>
      <c r="BU21" s="8">
        <f t="shared" si="3"/>
        <v>1.2206851851851852</v>
      </c>
      <c r="BV21" s="9"/>
      <c r="BW21" s="6">
        <v>1.6404370370370371</v>
      </c>
      <c r="BX21" s="7">
        <v>1.0064259259259261</v>
      </c>
      <c r="BY21" s="6">
        <v>1.0461111111111112</v>
      </c>
      <c r="BZ21" s="7">
        <v>1.0220000000000002</v>
      </c>
      <c r="CA21" s="8">
        <f t="shared" si="4"/>
        <v>1.1787435185185187</v>
      </c>
      <c r="CB21" s="9"/>
      <c r="CC21" s="6">
        <v>1.6897777777777778</v>
      </c>
      <c r="CD21" s="7">
        <v>0.94212903225806433</v>
      </c>
      <c r="CE21" s="6">
        <v>1.0274193548387096</v>
      </c>
      <c r="CF21" s="7">
        <v>1.4961505376344086</v>
      </c>
      <c r="CG21" s="8">
        <f t="shared" si="5"/>
        <v>1.2888691756272401</v>
      </c>
      <c r="CH21" s="9"/>
      <c r="CI21" s="6">
        <v>1.5426904761904763</v>
      </c>
      <c r="CJ21" s="7">
        <v>1.1102142857142852</v>
      </c>
      <c r="CK21" s="6">
        <v>0.96899999999999997</v>
      </c>
      <c r="CL21" s="7">
        <v>1.4672500000000002</v>
      </c>
      <c r="CM21" s="8">
        <f t="shared" si="6"/>
        <v>1.2722886904761903</v>
      </c>
      <c r="CN21" s="9"/>
      <c r="CO21" s="6">
        <v>1.6741218637992834</v>
      </c>
      <c r="CP21" s="7">
        <v>1.0279139784946238</v>
      </c>
      <c r="CQ21" s="6">
        <v>1.1085591397849461</v>
      </c>
      <c r="CR21" s="7">
        <v>1.1087849462365593</v>
      </c>
      <c r="CS21" s="8">
        <f t="shared" si="7"/>
        <v>1.2298449820788531</v>
      </c>
      <c r="CT21" s="9"/>
      <c r="CU21" s="6">
        <v>1.1151478696741859</v>
      </c>
      <c r="CV21" s="7">
        <v>0.953339239571798</v>
      </c>
      <c r="CW21" s="6">
        <v>1.0161290322580645</v>
      </c>
      <c r="CX21" s="7">
        <v>1.0457956989247317</v>
      </c>
      <c r="CY21" s="8">
        <f t="shared" si="8"/>
        <v>1.0326029601071951</v>
      </c>
      <c r="CZ21" s="9"/>
      <c r="DA21" s="6">
        <v>1.7085333333333339</v>
      </c>
      <c r="DB21" s="7">
        <v>1.259985185185184</v>
      </c>
      <c r="DC21" s="6">
        <v>1.1602444444444442</v>
      </c>
      <c r="DD21" s="7">
        <v>1.2121333333333333</v>
      </c>
      <c r="DE21" s="8">
        <f t="shared" si="9"/>
        <v>1.3352240740740737</v>
      </c>
      <c r="DF21" s="9"/>
      <c r="DG21" s="6">
        <v>1.1232616487455196</v>
      </c>
      <c r="DH21" s="7">
        <v>0.99064516129032276</v>
      </c>
      <c r="DI21" s="6">
        <v>1.0171827956989248</v>
      </c>
      <c r="DJ21" s="7">
        <v>1.0127741935483869</v>
      </c>
      <c r="DK21" s="8">
        <f t="shared" si="10"/>
        <v>1.0359659498207887</v>
      </c>
      <c r="DL21" s="9"/>
      <c r="DM21" s="6">
        <v>1.0231851851851848</v>
      </c>
      <c r="DN21" s="7">
        <v>1.0045518518518533</v>
      </c>
      <c r="DO21" s="6">
        <v>1.0508222222222223</v>
      </c>
      <c r="DP21" s="7">
        <v>1.0509333333333335</v>
      </c>
      <c r="DQ21" s="8">
        <f t="shared" si="11"/>
        <v>1.0323731481481486</v>
      </c>
      <c r="DR21" s="9"/>
      <c r="DS21" s="6">
        <v>1.0415770609318997</v>
      </c>
      <c r="DT21" s="7">
        <v>0.97682437275985656</v>
      </c>
      <c r="DU21" s="6">
        <v>1.018</v>
      </c>
      <c r="DV21" s="7">
        <v>1.0117096774193548</v>
      </c>
      <c r="DW21" s="8">
        <f t="shared" si="12"/>
        <v>1.0120277777777777</v>
      </c>
      <c r="DX21" s="10"/>
      <c r="DY21" s="6">
        <v>1.2225999999999999</v>
      </c>
      <c r="DZ21" s="7">
        <v>1.370740740740739</v>
      </c>
      <c r="EA21" s="6">
        <v>1.0687956989247311</v>
      </c>
      <c r="EB21" s="7">
        <v>1.1223225806451613</v>
      </c>
      <c r="EC21" s="8">
        <f t="shared" si="13"/>
        <v>1.1961147550776579</v>
      </c>
      <c r="ED21" s="11"/>
      <c r="EE21" s="12">
        <v>1.0496151761517616</v>
      </c>
      <c r="EF21" s="13">
        <v>0.97899629629629825</v>
      </c>
      <c r="EG21" s="12">
        <v>1.0279666666666667</v>
      </c>
      <c r="EH21" s="13">
        <v>1.0054999999999998</v>
      </c>
      <c r="EI21" s="8">
        <f t="shared" si="14"/>
        <v>1.0155195347786816</v>
      </c>
      <c r="EJ21" s="10"/>
      <c r="EK21" s="12">
        <v>1.0031746031746036</v>
      </c>
      <c r="EL21" s="13">
        <v>0.96269892473118401</v>
      </c>
      <c r="EM21" s="12">
        <v>0.99325806451612908</v>
      </c>
      <c r="EN21" s="13">
        <v>1.0191612903225808</v>
      </c>
      <c r="EO21" s="8">
        <f t="shared" si="15"/>
        <v>0.99457322068612442</v>
      </c>
    </row>
    <row r="22" spans="1:145" x14ac:dyDescent="0.25">
      <c r="A22" s="57" t="s">
        <v>52</v>
      </c>
      <c r="B22" s="5" t="s">
        <v>30</v>
      </c>
      <c r="C22" s="6">
        <v>1.3085185185185186</v>
      </c>
      <c r="D22" s="7">
        <v>0.57750000000000001</v>
      </c>
      <c r="E22" s="6">
        <v>0.94890000000000019</v>
      </c>
      <c r="F22" s="7">
        <v>0.95777777777777795</v>
      </c>
      <c r="G22" s="8">
        <v>0.91755462962962975</v>
      </c>
      <c r="H22" s="9"/>
      <c r="I22" s="6">
        <v>1.2032258064516128</v>
      </c>
      <c r="J22" s="7">
        <v>0.72822580645161294</v>
      </c>
      <c r="K22" s="6">
        <v>1.0365806451612902</v>
      </c>
      <c r="L22" s="7">
        <v>0.97849462365591389</v>
      </c>
      <c r="M22" s="8">
        <v>0.91755462962962975</v>
      </c>
      <c r="N22" s="9"/>
      <c r="O22" s="6">
        <v>1.3643678160919541</v>
      </c>
      <c r="P22" s="7">
        <v>0.59243295019157083</v>
      </c>
      <c r="Q22" s="6">
        <v>0.97011494252873554</v>
      </c>
      <c r="R22" s="7">
        <v>0.97816091954022977</v>
      </c>
      <c r="S22" s="8">
        <v>0.91755462962962975</v>
      </c>
      <c r="T22" s="9"/>
      <c r="U22" s="6">
        <v>1.4906810035842295</v>
      </c>
      <c r="V22" s="7">
        <v>0.59516129032258069</v>
      </c>
      <c r="W22" s="6">
        <v>0.96344086021505382</v>
      </c>
      <c r="X22" s="7">
        <v>0.91615053763440857</v>
      </c>
      <c r="Y22" s="8">
        <v>0.91755462962962975</v>
      </c>
      <c r="Z22" s="9"/>
      <c r="AA22" s="6">
        <v>1.503763440860215</v>
      </c>
      <c r="AB22" s="7">
        <v>0.51012544802867388</v>
      </c>
      <c r="AC22" s="6">
        <v>0.95967741935483908</v>
      </c>
      <c r="AD22" s="7">
        <v>0.9161397849462366</v>
      </c>
      <c r="AE22" s="8">
        <v>0.91755462962962975</v>
      </c>
      <c r="AF22" s="9"/>
      <c r="AG22" s="6">
        <v>1.3940740740740742</v>
      </c>
      <c r="AH22" s="7">
        <v>0.64796296296296296</v>
      </c>
      <c r="AI22" s="6">
        <v>1.0555555555555558</v>
      </c>
      <c r="AJ22" s="7">
        <v>0.87111111111111106</v>
      </c>
      <c r="AK22" s="8">
        <v>0.91755462962962975</v>
      </c>
      <c r="AL22" s="9"/>
      <c r="AM22" s="6">
        <v>1.3607526881720431</v>
      </c>
      <c r="AN22" s="7">
        <v>0.63673835125448019</v>
      </c>
      <c r="AO22" s="6">
        <v>0.96991397849462369</v>
      </c>
      <c r="AP22" s="7">
        <v>0.9634516129032259</v>
      </c>
      <c r="AQ22" s="8">
        <v>0.91755462962962975</v>
      </c>
      <c r="AR22" s="9"/>
      <c r="AS22" s="6">
        <v>1.0262962962962965</v>
      </c>
      <c r="AT22" s="7">
        <v>0.68611111111111112</v>
      </c>
      <c r="AU22" s="6">
        <v>1.0055888888888886</v>
      </c>
      <c r="AV22" s="7">
        <v>0.95222222222222253</v>
      </c>
      <c r="AW22" s="8">
        <v>0.91755462962962975</v>
      </c>
      <c r="AX22" s="9"/>
      <c r="AY22" s="6">
        <v>0.59551656920077978</v>
      </c>
      <c r="AZ22" s="7">
        <v>0.72339181286549703</v>
      </c>
      <c r="BA22" s="6">
        <v>1.0053763440860215</v>
      </c>
      <c r="BB22" s="7">
        <v>1.0021612903225807</v>
      </c>
      <c r="BC22" s="8">
        <f t="shared" si="0"/>
        <v>0.83161150411871976</v>
      </c>
      <c r="BD22" s="9"/>
      <c r="BE22" s="6">
        <v>0.76168582375478922</v>
      </c>
      <c r="BF22" s="7">
        <v>0.81609195402298851</v>
      </c>
      <c r="BG22" s="6">
        <v>1.0365698924731184</v>
      </c>
      <c r="BH22" s="7">
        <v>1</v>
      </c>
      <c r="BI22" s="8">
        <f t="shared" si="1"/>
        <v>0.90358691756272402</v>
      </c>
      <c r="BJ22" s="9"/>
      <c r="BK22" s="6">
        <v>1</v>
      </c>
      <c r="BL22" s="7">
        <v>0.95299999999999996</v>
      </c>
      <c r="BM22" s="6">
        <v>1.01</v>
      </c>
      <c r="BN22" s="7">
        <v>1</v>
      </c>
      <c r="BO22" s="8">
        <f t="shared" si="2"/>
        <v>0.99075000000000002</v>
      </c>
      <c r="BP22" s="9"/>
      <c r="BQ22" s="6">
        <v>0.8523456790123457</v>
      </c>
      <c r="BR22" s="7">
        <v>1.2805555555555557</v>
      </c>
      <c r="BS22" s="6">
        <v>1.0333333333333334</v>
      </c>
      <c r="BT22" s="7">
        <v>1.0333333333333334</v>
      </c>
      <c r="BU22" s="8">
        <f t="shared" si="3"/>
        <v>1.049891975308642</v>
      </c>
      <c r="BV22" s="9"/>
      <c r="BW22" s="6">
        <v>0.97777777777777775</v>
      </c>
      <c r="BX22" s="7">
        <v>1.1098039215686275</v>
      </c>
      <c r="BY22" s="6">
        <v>1.0089333333333335</v>
      </c>
      <c r="BZ22" s="7">
        <v>1.0111666666666668</v>
      </c>
      <c r="CA22" s="8">
        <f t="shared" si="4"/>
        <v>1.0269204248366015</v>
      </c>
      <c r="CB22" s="9"/>
      <c r="CC22" s="6">
        <v>0.93859020310633223</v>
      </c>
      <c r="CD22" s="7">
        <v>1.145226917057903</v>
      </c>
      <c r="CE22" s="6">
        <v>0.99677419354838714</v>
      </c>
      <c r="CF22" s="7">
        <v>1</v>
      </c>
      <c r="CG22" s="8">
        <f t="shared" si="5"/>
        <v>1.0201478284281555</v>
      </c>
      <c r="CH22" s="9"/>
      <c r="CI22" s="6">
        <v>1.0769841269841269</v>
      </c>
      <c r="CJ22" s="7">
        <v>1.0079791666666666</v>
      </c>
      <c r="CK22" s="6">
        <v>1.0119642857142859</v>
      </c>
      <c r="CL22" s="7">
        <v>0.97864285714285704</v>
      </c>
      <c r="CM22" s="8">
        <f t="shared" si="6"/>
        <v>1.0188926091269841</v>
      </c>
      <c r="CN22" s="9"/>
      <c r="CO22" s="6">
        <v>1.146594982078853</v>
      </c>
      <c r="CP22" s="7">
        <v>0.97934272300469483</v>
      </c>
      <c r="CQ22" s="6">
        <v>1.0818064516129033</v>
      </c>
      <c r="CR22" s="7">
        <v>1.0958387096774194</v>
      </c>
      <c r="CS22" s="8">
        <f t="shared" si="7"/>
        <v>1.0758957165934677</v>
      </c>
      <c r="CT22" s="9"/>
      <c r="CU22" s="6">
        <v>1.2500860215053771</v>
      </c>
      <c r="CV22" s="7">
        <v>1.1966612903225806</v>
      </c>
      <c r="CW22" s="6">
        <v>1.0443548387096775</v>
      </c>
      <c r="CX22" s="7">
        <v>1.5290322580645161</v>
      </c>
      <c r="CY22" s="8">
        <f t="shared" si="8"/>
        <v>1.2550336021505377</v>
      </c>
      <c r="CZ22" s="9"/>
      <c r="DA22" s="6">
        <v>1.1362962962962964</v>
      </c>
      <c r="DB22" s="7">
        <v>0.63851851851851849</v>
      </c>
      <c r="DC22" s="6">
        <v>1.0400333333333334</v>
      </c>
      <c r="DD22" s="7">
        <v>1.0623666666666667</v>
      </c>
      <c r="DE22" s="8">
        <f t="shared" si="9"/>
        <v>0.96930370370370378</v>
      </c>
      <c r="DF22" s="9"/>
      <c r="DG22" s="6">
        <v>0.8</v>
      </c>
      <c r="DH22" s="7">
        <v>0.77918279569892479</v>
      </c>
      <c r="DI22" s="6">
        <v>1.0259354838709676</v>
      </c>
      <c r="DJ22" s="7">
        <v>1.1120322580645159</v>
      </c>
      <c r="DK22" s="8">
        <f t="shared" si="10"/>
        <v>0.92928763440860207</v>
      </c>
      <c r="DL22" s="9"/>
      <c r="DM22" s="6">
        <v>0.71777777777777774</v>
      </c>
      <c r="DN22" s="7">
        <v>0.8481481481481481</v>
      </c>
      <c r="DO22" s="6">
        <v>1.0317888888888886</v>
      </c>
      <c r="DP22" s="7">
        <v>1.0156333333333336</v>
      </c>
      <c r="DQ22" s="8">
        <f t="shared" si="11"/>
        <v>0.90333703703703705</v>
      </c>
      <c r="DR22" s="9"/>
      <c r="DS22" s="6">
        <v>0.8301075268817204</v>
      </c>
      <c r="DT22" s="7">
        <v>0.81003584229390679</v>
      </c>
      <c r="DU22" s="6">
        <v>1.0151290322580646</v>
      </c>
      <c r="DV22" s="7">
        <v>1.030258064516129</v>
      </c>
      <c r="DW22" s="8">
        <f t="shared" si="12"/>
        <v>0.92138261648745523</v>
      </c>
      <c r="DX22" s="10"/>
      <c r="DY22" s="6">
        <v>0.78690476190476188</v>
      </c>
      <c r="DZ22" s="7">
        <v>0.81555555555555559</v>
      </c>
      <c r="EA22" s="6">
        <v>0.97422580645161305</v>
      </c>
      <c r="EB22" s="7">
        <v>1.0248064516129032</v>
      </c>
      <c r="EC22" s="8">
        <f t="shared" si="13"/>
        <v>0.90037314388120837</v>
      </c>
      <c r="ED22" s="11"/>
      <c r="EE22" s="12">
        <v>0.76616915422885568</v>
      </c>
      <c r="EF22" s="13">
        <v>0.80148148148148146</v>
      </c>
      <c r="EG22" s="12">
        <v>1.0044666666666666</v>
      </c>
      <c r="EH22" s="13">
        <v>0.9733666666666666</v>
      </c>
      <c r="EI22" s="8">
        <f t="shared" si="14"/>
        <v>0.88637099226091765</v>
      </c>
      <c r="EJ22" s="10"/>
      <c r="EK22" s="12">
        <v>0.72846715328467149</v>
      </c>
      <c r="EL22" s="13">
        <v>0.84874551971326162</v>
      </c>
      <c r="EM22" s="12">
        <v>0.96990322580645172</v>
      </c>
      <c r="EN22" s="13">
        <v>1.0151290322580646</v>
      </c>
      <c r="EO22" s="8">
        <f t="shared" si="15"/>
        <v>0.89056123276561239</v>
      </c>
    </row>
    <row r="23" spans="1:145" x14ac:dyDescent="0.25">
      <c r="A23" s="55" t="s">
        <v>51</v>
      </c>
      <c r="B23" s="15" t="s">
        <v>6</v>
      </c>
      <c r="C23" s="6">
        <v>0.97559407407407328</v>
      </c>
      <c r="D23" s="7">
        <v>0.94729753086419821</v>
      </c>
      <c r="E23" s="6">
        <v>0.95866666666666678</v>
      </c>
      <c r="F23" s="7">
        <v>0.96583333333333332</v>
      </c>
      <c r="G23" s="8">
        <v>1.1478977160493824</v>
      </c>
      <c r="H23" s="9"/>
      <c r="I23" s="6">
        <v>1.0355641577060926</v>
      </c>
      <c r="J23" s="7">
        <v>1.0079283154121874</v>
      </c>
      <c r="K23" s="6">
        <v>0.94362903225806449</v>
      </c>
      <c r="L23" s="7">
        <v>0.95658602150537642</v>
      </c>
      <c r="M23" s="8">
        <v>1.1478977160493824</v>
      </c>
      <c r="N23" s="9"/>
      <c r="O23" s="6">
        <v>0.86083984674329495</v>
      </c>
      <c r="P23" s="7">
        <v>1.0214942528735647</v>
      </c>
      <c r="Q23" s="6">
        <v>1.0238218390804597</v>
      </c>
      <c r="R23" s="7">
        <v>0.96005747126436791</v>
      </c>
      <c r="S23" s="8">
        <v>1.1478977160493824</v>
      </c>
      <c r="T23" s="9"/>
      <c r="U23" s="6">
        <v>0.77552114695340502</v>
      </c>
      <c r="V23" s="7">
        <v>1.0012998805256883</v>
      </c>
      <c r="W23" s="6">
        <v>0.98903225806451622</v>
      </c>
      <c r="X23" s="7">
        <v>0.99364247311827969</v>
      </c>
      <c r="Y23" s="8">
        <v>1.1478977160493824</v>
      </c>
      <c r="Z23" s="9"/>
      <c r="AA23" s="6">
        <v>0.96853333333333258</v>
      </c>
      <c r="AB23" s="7">
        <v>1.129295101553168</v>
      </c>
      <c r="AC23" s="6">
        <v>1.0216666666666667</v>
      </c>
      <c r="AD23" s="7">
        <v>1.1979704301075269</v>
      </c>
      <c r="AE23" s="8">
        <v>1.1478977160493824</v>
      </c>
      <c r="AF23" s="9"/>
      <c r="AG23" s="6">
        <v>0.9376296296296287</v>
      </c>
      <c r="AH23" s="7">
        <v>0.927124691358025</v>
      </c>
      <c r="AI23" s="6">
        <v>0.98308333333333342</v>
      </c>
      <c r="AJ23" s="7">
        <v>1.0573472222222222</v>
      </c>
      <c r="AK23" s="8">
        <v>1.1478977160493824</v>
      </c>
      <c r="AL23" s="9"/>
      <c r="AM23" s="6">
        <v>1.0197964157706083</v>
      </c>
      <c r="AN23" s="7">
        <v>1.0110633213859028</v>
      </c>
      <c r="AO23" s="6">
        <v>0.96459677419354828</v>
      </c>
      <c r="AP23" s="7">
        <v>0.97</v>
      </c>
      <c r="AQ23" s="8">
        <v>1.1478977160493824</v>
      </c>
      <c r="AR23" s="9"/>
      <c r="AS23" s="6">
        <v>0.96247111111111028</v>
      </c>
      <c r="AT23" s="7">
        <v>0.98081975308642</v>
      </c>
      <c r="AU23" s="6">
        <v>1.8816666666666666</v>
      </c>
      <c r="AV23" s="7">
        <v>0.76663333333333317</v>
      </c>
      <c r="AW23" s="8">
        <v>1.1478977160493824</v>
      </c>
      <c r="AX23" s="9"/>
      <c r="AY23" s="6">
        <v>1.0738695340501789</v>
      </c>
      <c r="AZ23" s="7">
        <v>1.0663464755077658</v>
      </c>
      <c r="BA23" s="6">
        <v>1.0020698924731182</v>
      </c>
      <c r="BB23" s="7">
        <v>1.0211827956989248</v>
      </c>
      <c r="BC23" s="8">
        <f t="shared" si="0"/>
        <v>1.0408671744324969</v>
      </c>
      <c r="BD23" s="9"/>
      <c r="BE23" s="6">
        <v>1.1135340501792117</v>
      </c>
      <c r="BF23" s="7">
        <v>1.2996845878136201</v>
      </c>
      <c r="BG23" s="6">
        <v>1.0145967741935482</v>
      </c>
      <c r="BH23" s="7">
        <v>1.0083333333333333</v>
      </c>
      <c r="BI23" s="8">
        <f t="shared" si="1"/>
        <v>1.1090371863799282</v>
      </c>
      <c r="BJ23" s="9"/>
      <c r="BK23" s="6">
        <v>1.162414814814815</v>
      </c>
      <c r="BL23" s="7">
        <v>1.4019308641975305</v>
      </c>
      <c r="BM23" s="6">
        <v>0.98666666666666669</v>
      </c>
      <c r="BN23" s="7">
        <v>1.2404722222222222</v>
      </c>
      <c r="BO23" s="8">
        <f t="shared" si="2"/>
        <v>1.1978711419753085</v>
      </c>
      <c r="BP23" s="9"/>
      <c r="BQ23" s="6">
        <v>1.0360888888888891</v>
      </c>
      <c r="BR23" s="7">
        <v>1.2916530864197531</v>
      </c>
      <c r="BS23" s="6">
        <v>1.1267499999999999</v>
      </c>
      <c r="BT23" s="7">
        <v>1.3016805555555555</v>
      </c>
      <c r="BU23" s="8">
        <f t="shared" si="3"/>
        <v>1.1890431327160496</v>
      </c>
      <c r="BV23" s="9"/>
      <c r="BW23" s="6">
        <v>1.1340800000000002</v>
      </c>
      <c r="BX23" s="7">
        <v>1.3609345679012341</v>
      </c>
      <c r="BY23" s="6">
        <v>0.99267222222222207</v>
      </c>
      <c r="BZ23" s="7">
        <v>1.3020833333333333</v>
      </c>
      <c r="CA23" s="8">
        <f t="shared" si="4"/>
        <v>1.1974425308641974</v>
      </c>
      <c r="CB23" s="9"/>
      <c r="CC23" s="6">
        <v>1.0758623655913981</v>
      </c>
      <c r="CD23" s="7">
        <v>1.1751756272401432</v>
      </c>
      <c r="CE23" s="6">
        <v>0.99502688172043019</v>
      </c>
      <c r="CF23" s="7">
        <v>1.0129005376344087</v>
      </c>
      <c r="CG23" s="8">
        <f t="shared" si="5"/>
        <v>1.0647413530465952</v>
      </c>
      <c r="CH23" s="9"/>
      <c r="CI23" s="6">
        <v>1.1278761904761905</v>
      </c>
      <c r="CJ23" s="7">
        <v>1.2028531746031745</v>
      </c>
      <c r="CK23" s="6">
        <v>1.0125</v>
      </c>
      <c r="CL23" s="7">
        <v>1.0200892857142858</v>
      </c>
      <c r="CM23" s="8">
        <f t="shared" si="6"/>
        <v>1.0908296626984126</v>
      </c>
      <c r="CN23" s="9"/>
      <c r="CO23" s="6">
        <v>1.0934394265232972</v>
      </c>
      <c r="CP23" s="7">
        <v>1.1780657108721624</v>
      </c>
      <c r="CQ23" s="6">
        <v>1.0668064516129034</v>
      </c>
      <c r="CR23" s="7">
        <v>1.0830645161290322</v>
      </c>
      <c r="CS23" s="8">
        <f t="shared" si="7"/>
        <v>1.1053440262843488</v>
      </c>
      <c r="CT23" s="9"/>
      <c r="CU23" s="6">
        <v>0.91121863799283176</v>
      </c>
      <c r="CV23" s="7">
        <v>0.93201433691756275</v>
      </c>
      <c r="CW23" s="6">
        <v>1.0574301075268822</v>
      </c>
      <c r="CX23" s="7">
        <v>1.3665806451612899</v>
      </c>
      <c r="CY23" s="8">
        <f t="shared" si="8"/>
        <v>1.0668109318996417</v>
      </c>
      <c r="CZ23" s="9"/>
      <c r="DA23" s="6">
        <v>1.1355407407407396</v>
      </c>
      <c r="DB23" s="7">
        <v>1.0030592592592569</v>
      </c>
      <c r="DC23" s="6">
        <v>1.0548666666666666</v>
      </c>
      <c r="DD23" s="7">
        <v>1.2716499999999999</v>
      </c>
      <c r="DE23" s="8">
        <f t="shared" si="9"/>
        <v>1.1162791666666658</v>
      </c>
      <c r="DF23" s="9"/>
      <c r="DG23" s="6">
        <v>0.99309534050179238</v>
      </c>
      <c r="DH23" s="7">
        <v>1.0032389486260456</v>
      </c>
      <c r="DI23" s="6">
        <v>0.98225806451612907</v>
      </c>
      <c r="DJ23" s="7">
        <v>1.0016129032258065</v>
      </c>
      <c r="DK23" s="8">
        <f t="shared" si="10"/>
        <v>0.99505131421744331</v>
      </c>
      <c r="DL23" s="9"/>
      <c r="DM23" s="6">
        <v>0.98497481481481497</v>
      </c>
      <c r="DN23" s="7">
        <v>0.95066172839505947</v>
      </c>
      <c r="DO23" s="6">
        <v>1.02</v>
      </c>
      <c r="DP23" s="7">
        <v>0.99347222222222231</v>
      </c>
      <c r="DQ23" s="8">
        <f t="shared" si="11"/>
        <v>0.98727719135802428</v>
      </c>
      <c r="DR23" s="9"/>
      <c r="DS23" s="6">
        <v>0.91791827956989236</v>
      </c>
      <c r="DT23" s="7">
        <v>0.98352090800477876</v>
      </c>
      <c r="DU23" s="6">
        <v>0.99919354838709673</v>
      </c>
      <c r="DV23" s="7">
        <v>0.99822580645161285</v>
      </c>
      <c r="DW23" s="8">
        <f t="shared" si="12"/>
        <v>0.97471463560334515</v>
      </c>
      <c r="DX23" s="10"/>
      <c r="DY23" s="6">
        <v>1.0118992592592595</v>
      </c>
      <c r="DZ23" s="7">
        <v>0.99472716049382481</v>
      </c>
      <c r="EA23" s="6">
        <v>0.97862903225806452</v>
      </c>
      <c r="EB23" s="7">
        <v>1.0334677419354839</v>
      </c>
      <c r="EC23" s="8">
        <f t="shared" si="13"/>
        <v>1.0046807984866581</v>
      </c>
      <c r="ED23" s="11"/>
      <c r="EE23" s="12">
        <v>1.0648113695090435</v>
      </c>
      <c r="EF23" s="13">
        <v>0.87918888888888891</v>
      </c>
      <c r="EG23" s="12">
        <v>0.97666666666666668</v>
      </c>
      <c r="EH23" s="13">
        <v>1.1256916666666665</v>
      </c>
      <c r="EI23" s="8">
        <f t="shared" si="14"/>
        <v>1.0115896479328164</v>
      </c>
      <c r="EJ23" s="10"/>
      <c r="EK23" s="12">
        <v>0.7992841880341881</v>
      </c>
      <c r="EL23" s="13">
        <v>0.92830250896057165</v>
      </c>
      <c r="EM23" s="12">
        <v>0.96545698924731171</v>
      </c>
      <c r="EN23" s="13">
        <v>0.83451612903225802</v>
      </c>
      <c r="EO23" s="8">
        <f t="shared" si="15"/>
        <v>0.88188995381858237</v>
      </c>
    </row>
    <row r="24" spans="1:145" x14ac:dyDescent="0.25">
      <c r="A24" s="57" t="s">
        <v>51</v>
      </c>
      <c r="B24" s="5" t="s">
        <v>8</v>
      </c>
      <c r="C24" s="6">
        <v>1.1977777777777783</v>
      </c>
      <c r="D24" s="7">
        <v>0.89975308641975282</v>
      </c>
      <c r="E24" s="6">
        <v>0.79164444444444426</v>
      </c>
      <c r="F24" s="7">
        <v>1.1921999999999999</v>
      </c>
      <c r="G24" s="8">
        <v>0.94895524691358013</v>
      </c>
      <c r="H24" s="9"/>
      <c r="I24" s="6">
        <v>1.2227598566308249</v>
      </c>
      <c r="J24" s="7">
        <v>0.86790919952210199</v>
      </c>
      <c r="K24" s="6">
        <v>0.84321505376344097</v>
      </c>
      <c r="L24" s="7">
        <v>1.5614623655913979</v>
      </c>
      <c r="M24" s="8">
        <v>0.94895524691358013</v>
      </c>
      <c r="N24" s="9"/>
      <c r="O24" s="6">
        <v>1.1124521072796931</v>
      </c>
      <c r="P24" s="7">
        <v>0.80624521072796851</v>
      </c>
      <c r="Q24" s="6">
        <v>1.0272298850574713</v>
      </c>
      <c r="R24" s="7">
        <v>0.95602298850574674</v>
      </c>
      <c r="S24" s="8">
        <v>0.94895524691358013</v>
      </c>
      <c r="T24" s="9"/>
      <c r="U24" s="6">
        <v>1.0569892473118281</v>
      </c>
      <c r="V24" s="7">
        <v>0.80949581839904339</v>
      </c>
      <c r="W24" s="6">
        <v>0.86822580645161285</v>
      </c>
      <c r="X24" s="7">
        <v>0.98655913978494603</v>
      </c>
      <c r="Y24" s="8">
        <v>0.94895524691358013</v>
      </c>
      <c r="Z24" s="9"/>
      <c r="AA24" s="6">
        <v>1.2137634408602156</v>
      </c>
      <c r="AB24" s="7">
        <v>0.85448028673835075</v>
      </c>
      <c r="AC24" s="6">
        <v>0.74352688172043013</v>
      </c>
      <c r="AD24" s="7">
        <v>1.158591397849462</v>
      </c>
      <c r="AE24" s="8">
        <v>0.94895524691358013</v>
      </c>
      <c r="AF24" s="9"/>
      <c r="AG24" s="6">
        <v>1.2984814814814825</v>
      </c>
      <c r="AH24" s="7">
        <v>0.76283703703703609</v>
      </c>
      <c r="AI24" s="6">
        <v>0.93885555555555544</v>
      </c>
      <c r="AJ24" s="7">
        <v>0.98328888888888855</v>
      </c>
      <c r="AK24" s="8">
        <v>0.94895524691358013</v>
      </c>
      <c r="AL24" s="9"/>
      <c r="AM24" s="6">
        <v>1.18225806451613</v>
      </c>
      <c r="AN24" s="7">
        <v>0.88020071684587786</v>
      </c>
      <c r="AO24" s="6">
        <v>0.87359139784946249</v>
      </c>
      <c r="AP24" s="7">
        <v>1.0669354838709675</v>
      </c>
      <c r="AQ24" s="8">
        <v>0.94895524691358013</v>
      </c>
      <c r="AR24" s="9"/>
      <c r="AS24" s="6">
        <v>1.0190370370370372</v>
      </c>
      <c r="AT24" s="7">
        <v>0.89461728395061679</v>
      </c>
      <c r="AU24" s="6">
        <v>0.63828888888888879</v>
      </c>
      <c r="AV24" s="7">
        <v>1.2438777777777776</v>
      </c>
      <c r="AW24" s="8">
        <v>0.94895524691358013</v>
      </c>
      <c r="AX24" s="9"/>
      <c r="AY24" s="6">
        <v>1.0816845878136201</v>
      </c>
      <c r="AZ24" s="7">
        <v>0.94838709677419375</v>
      </c>
      <c r="BA24" s="6">
        <v>0.99191397849462293</v>
      </c>
      <c r="BB24" s="7">
        <v>1.5268494623655915</v>
      </c>
      <c r="BC24" s="8">
        <f t="shared" si="0"/>
        <v>1.1372087813620071</v>
      </c>
      <c r="BD24" s="9"/>
      <c r="BE24" s="6">
        <v>1.2365519713261646</v>
      </c>
      <c r="BF24" s="7">
        <v>0.99324970131421719</v>
      </c>
      <c r="BG24" s="6">
        <v>0.99892473118279557</v>
      </c>
      <c r="BH24" s="7">
        <v>1.8345698924731184</v>
      </c>
      <c r="BI24" s="8">
        <f t="shared" si="1"/>
        <v>1.265824074074074</v>
      </c>
      <c r="BJ24" s="9"/>
      <c r="BK24" s="6">
        <v>1.2573555555555558</v>
      </c>
      <c r="BL24" s="7">
        <v>0.9199802469135806</v>
      </c>
      <c r="BM24" s="6">
        <v>0.92493333333333316</v>
      </c>
      <c r="BN24" s="7">
        <v>1.1069222222222224</v>
      </c>
      <c r="BO24" s="8">
        <f t="shared" si="2"/>
        <v>1.0522978395061728</v>
      </c>
      <c r="BP24" s="9"/>
      <c r="BQ24" s="6">
        <v>1.1814074074074068</v>
      </c>
      <c r="BR24" s="7">
        <v>0.9550370370370368</v>
      </c>
      <c r="BS24" s="6">
        <v>0.88054444444444446</v>
      </c>
      <c r="BT24" s="7">
        <v>1.1527777777777779</v>
      </c>
      <c r="BU24" s="8">
        <f t="shared" si="3"/>
        <v>1.0424416666666665</v>
      </c>
      <c r="BV24" s="9"/>
      <c r="BW24" s="6">
        <v>1.1792</v>
      </c>
      <c r="BX24" s="7">
        <v>0.91271604938271589</v>
      </c>
      <c r="BY24" s="6">
        <v>0.99696666666666711</v>
      </c>
      <c r="BZ24" s="7">
        <v>1.1471666666666667</v>
      </c>
      <c r="CA24" s="8">
        <f t="shared" si="4"/>
        <v>1.0590123456790126</v>
      </c>
      <c r="CB24" s="9"/>
      <c r="CC24" s="6">
        <v>1.2326451612903226</v>
      </c>
      <c r="CD24" s="7">
        <v>0.87992831541218675</v>
      </c>
      <c r="CE24" s="6">
        <v>0.75075268817204244</v>
      </c>
      <c r="CF24" s="7">
        <v>1.2029354838709676</v>
      </c>
      <c r="CG24" s="8">
        <f t="shared" si="5"/>
        <v>1.0165654121863799</v>
      </c>
      <c r="CH24" s="9"/>
      <c r="CI24" s="6">
        <v>1.2507857142857142</v>
      </c>
      <c r="CJ24" s="7">
        <v>0.80198412698412702</v>
      </c>
      <c r="CK24" s="6">
        <v>0.94357142857142873</v>
      </c>
      <c r="CL24" s="7">
        <v>1.0564642857142856</v>
      </c>
      <c r="CM24" s="8">
        <f t="shared" si="6"/>
        <v>1.0132013888888887</v>
      </c>
      <c r="CN24" s="9"/>
      <c r="CO24" s="6">
        <v>1.1541935483870969</v>
      </c>
      <c r="CP24" s="7">
        <v>0.95123536439665468</v>
      </c>
      <c r="CQ24" s="6">
        <v>1.0623978494623658</v>
      </c>
      <c r="CR24" s="7">
        <v>1.0429677419354839</v>
      </c>
      <c r="CS24" s="8">
        <f t="shared" si="7"/>
        <v>1.0526986260454003</v>
      </c>
      <c r="CT24" s="9"/>
      <c r="CU24" s="6">
        <v>0.90751493428912788</v>
      </c>
      <c r="CV24" s="7">
        <v>1.2863655913978496</v>
      </c>
      <c r="CW24" s="6">
        <v>0.99274193548387102</v>
      </c>
      <c r="CX24" s="7">
        <v>2.1298387096774194</v>
      </c>
      <c r="CY24" s="8">
        <f t="shared" si="8"/>
        <v>1.3291152927120669</v>
      </c>
      <c r="CZ24" s="9"/>
      <c r="DA24" s="6">
        <v>1.459362962962963</v>
      </c>
      <c r="DB24" s="7">
        <v>0.94671358024691366</v>
      </c>
      <c r="DC24" s="6">
        <v>1.2776444444444444</v>
      </c>
      <c r="DD24" s="7">
        <v>1.1179999999999999</v>
      </c>
      <c r="DE24" s="8">
        <f t="shared" si="9"/>
        <v>1.2004302469135801</v>
      </c>
      <c r="DF24" s="9"/>
      <c r="DG24" s="6">
        <v>1.0268888888888892</v>
      </c>
      <c r="DH24" s="7">
        <v>1.0367240143369176</v>
      </c>
      <c r="DI24" s="6">
        <v>0.94449462365591408</v>
      </c>
      <c r="DJ24" s="7">
        <v>1.4379892473118283</v>
      </c>
      <c r="DK24" s="8">
        <f t="shared" si="10"/>
        <v>1.1115241935483873</v>
      </c>
      <c r="DL24" s="9"/>
      <c r="DM24" s="6">
        <v>0.81248148148148158</v>
      </c>
      <c r="DN24" s="7">
        <v>0.85265185185185199</v>
      </c>
      <c r="DO24" s="6">
        <v>0.89711111111111141</v>
      </c>
      <c r="DP24" s="7">
        <v>1.0276666666666667</v>
      </c>
      <c r="DQ24" s="8">
        <f t="shared" si="11"/>
        <v>0.89747777777777793</v>
      </c>
      <c r="DR24" s="9"/>
      <c r="DS24" s="6">
        <v>1.095268817204301</v>
      </c>
      <c r="DT24" s="7">
        <v>1.0041314217443251</v>
      </c>
      <c r="DU24" s="6">
        <v>1.0025698924731183</v>
      </c>
      <c r="DV24" s="7">
        <v>1.0025806451612904</v>
      </c>
      <c r="DW24" s="8">
        <f t="shared" si="12"/>
        <v>1.0261376941457587</v>
      </c>
      <c r="DX24" s="10"/>
      <c r="DY24" s="6">
        <v>1.2611407407407405</v>
      </c>
      <c r="DZ24" s="7">
        <v>0.94187160493827171</v>
      </c>
      <c r="EA24" s="6">
        <v>0.92198924731182796</v>
      </c>
      <c r="EB24" s="7">
        <v>1.0428494623655915</v>
      </c>
      <c r="EC24" s="8">
        <f t="shared" si="13"/>
        <v>1.0419627638391078</v>
      </c>
      <c r="ED24" s="11"/>
      <c r="EE24" s="12">
        <v>1.1901084010840108</v>
      </c>
      <c r="EF24" s="13">
        <v>0.80257777777777783</v>
      </c>
      <c r="EG24" s="12">
        <v>1.0296333333333332</v>
      </c>
      <c r="EH24" s="13">
        <v>1.0803888888888888</v>
      </c>
      <c r="EI24" s="8">
        <f t="shared" si="14"/>
        <v>1.0256771002710026</v>
      </c>
      <c r="EJ24" s="10"/>
      <c r="EK24" s="12">
        <v>1.3095185185185185</v>
      </c>
      <c r="EL24" s="13">
        <v>0.68974432497013149</v>
      </c>
      <c r="EM24" s="12">
        <v>0.96094623655913969</v>
      </c>
      <c r="EN24" s="13">
        <v>1.4177741935483865</v>
      </c>
      <c r="EO24" s="8">
        <f t="shared" si="15"/>
        <v>1.0944958183990441</v>
      </c>
    </row>
    <row r="25" spans="1:145" x14ac:dyDescent="0.25">
      <c r="A25" s="57" t="s">
        <v>51</v>
      </c>
      <c r="B25" s="5" t="s">
        <v>10</v>
      </c>
      <c r="C25" s="6">
        <v>0.64295925925925956</v>
      </c>
      <c r="D25" s="7">
        <v>0.72239629629629631</v>
      </c>
      <c r="E25" s="6">
        <v>1.0016666666666667</v>
      </c>
      <c r="F25" s="7">
        <v>0.96109999999999995</v>
      </c>
      <c r="G25" s="8">
        <v>0.82796296296296312</v>
      </c>
      <c r="H25" s="9"/>
      <c r="I25" s="6">
        <v>0.62329390681003616</v>
      </c>
      <c r="J25" s="7">
        <v>0.77669892473118274</v>
      </c>
      <c r="K25" s="6">
        <v>0.96129032258064517</v>
      </c>
      <c r="L25" s="7">
        <v>0.94516129032258067</v>
      </c>
      <c r="M25" s="8">
        <v>0.82796296296296312</v>
      </c>
      <c r="N25" s="9"/>
      <c r="O25" s="6">
        <v>0.70019157088122641</v>
      </c>
      <c r="P25" s="7">
        <v>0.78793486590038309</v>
      </c>
      <c r="Q25" s="6">
        <v>0.99310344827586206</v>
      </c>
      <c r="R25" s="7">
        <v>0.92040229885057456</v>
      </c>
      <c r="S25" s="8">
        <v>0.82796296296296312</v>
      </c>
      <c r="T25" s="9"/>
      <c r="U25" s="6">
        <v>0.58691756272401463</v>
      </c>
      <c r="V25" s="7">
        <v>0.71612903225806457</v>
      </c>
      <c r="W25" s="6">
        <v>0.90215053763440867</v>
      </c>
      <c r="X25" s="7">
        <v>0.95967741935483875</v>
      </c>
      <c r="Y25" s="8">
        <v>0.82796296296296312</v>
      </c>
      <c r="Z25" s="9"/>
      <c r="AA25" s="6">
        <v>0.53925089605734799</v>
      </c>
      <c r="AB25" s="7">
        <v>0.47231182795698939</v>
      </c>
      <c r="AC25" s="6">
        <v>0.69462365591397857</v>
      </c>
      <c r="AD25" s="7">
        <v>0.83063440860215054</v>
      </c>
      <c r="AE25" s="8">
        <v>0.82796296296296312</v>
      </c>
      <c r="AF25" s="9"/>
      <c r="AG25" s="6">
        <v>0.60284444444444474</v>
      </c>
      <c r="AH25" s="7">
        <v>0.58129629629629676</v>
      </c>
      <c r="AI25" s="6">
        <v>0.88166666666666671</v>
      </c>
      <c r="AJ25" s="7">
        <v>0.995</v>
      </c>
      <c r="AK25" s="8">
        <v>0.82796296296296312</v>
      </c>
      <c r="AL25" s="9"/>
      <c r="AM25" s="6">
        <v>0.70860215053763453</v>
      </c>
      <c r="AN25" s="7">
        <v>0.59758064516129061</v>
      </c>
      <c r="AO25" s="6">
        <v>0.9629032258064516</v>
      </c>
      <c r="AP25" s="7">
        <v>1.0526881720430108</v>
      </c>
      <c r="AQ25" s="8">
        <v>0.82796296296296312</v>
      </c>
      <c r="AR25" s="9"/>
      <c r="AS25" s="6">
        <v>0.6529629629629633</v>
      </c>
      <c r="AT25" s="7">
        <v>0.6772222222222225</v>
      </c>
      <c r="AU25" s="6">
        <v>0.98499999999999999</v>
      </c>
      <c r="AV25" s="7">
        <v>0.9966666666666667</v>
      </c>
      <c r="AW25" s="8">
        <v>0.82796296296296312</v>
      </c>
      <c r="AX25" s="9"/>
      <c r="AY25" s="6">
        <v>1.3645161290322581</v>
      </c>
      <c r="AZ25" s="7">
        <v>1.2809964157706095</v>
      </c>
      <c r="BA25" s="6">
        <v>1.0306451612903227</v>
      </c>
      <c r="BB25" s="7">
        <v>1.0112903225806451</v>
      </c>
      <c r="BC25" s="8">
        <f t="shared" si="0"/>
        <v>1.1718620071684589</v>
      </c>
      <c r="BD25" s="9"/>
      <c r="BE25" s="6">
        <v>1.4060931899641578</v>
      </c>
      <c r="BF25" s="7">
        <v>1.337268817204301</v>
      </c>
      <c r="BG25" s="6">
        <v>0.99892473118279557</v>
      </c>
      <c r="BH25" s="7">
        <v>1.0763440860215052</v>
      </c>
      <c r="BI25" s="8">
        <f t="shared" si="1"/>
        <v>1.20465770609319</v>
      </c>
      <c r="BJ25" s="9"/>
      <c r="BK25" s="6">
        <v>1.4377777777777778</v>
      </c>
      <c r="BL25" s="7">
        <v>1.2611111111111111</v>
      </c>
      <c r="BM25" s="6">
        <v>0.99833333333333329</v>
      </c>
      <c r="BN25" s="7">
        <v>1.007222222222222</v>
      </c>
      <c r="BO25" s="8">
        <f t="shared" si="2"/>
        <v>1.1761111111111111</v>
      </c>
      <c r="BP25" s="9"/>
      <c r="BQ25" s="6">
        <v>1.462962962962963</v>
      </c>
      <c r="BR25" s="7">
        <v>1.2849629629629631</v>
      </c>
      <c r="BS25" s="6">
        <v>1.0316666666666667</v>
      </c>
      <c r="BT25" s="7">
        <v>1.0466666666666666</v>
      </c>
      <c r="BU25" s="8">
        <f t="shared" si="3"/>
        <v>1.2065648148148149</v>
      </c>
      <c r="BV25" s="9"/>
      <c r="BW25" s="6">
        <v>1.3436666666666666</v>
      </c>
      <c r="BX25" s="7">
        <v>1.3140666666666667</v>
      </c>
      <c r="BY25" s="6">
        <v>1.0433333333333332</v>
      </c>
      <c r="BZ25" s="7">
        <v>1.03</v>
      </c>
      <c r="CA25" s="8">
        <f t="shared" si="4"/>
        <v>1.1827666666666667</v>
      </c>
      <c r="CB25" s="9"/>
      <c r="CC25" s="6">
        <v>1.5523297491039425</v>
      </c>
      <c r="CD25" s="7">
        <v>1.2885232974910397</v>
      </c>
      <c r="CE25" s="6">
        <v>0.96451612903225803</v>
      </c>
      <c r="CF25" s="7">
        <v>1.0064516129032257</v>
      </c>
      <c r="CG25" s="8">
        <f t="shared" si="5"/>
        <v>1.2029551971326164</v>
      </c>
      <c r="CH25" s="9"/>
      <c r="CI25" s="6">
        <v>1.4820952380952381</v>
      </c>
      <c r="CJ25" s="7">
        <v>1.0602857142857143</v>
      </c>
      <c r="CK25" s="6">
        <v>1.0404642857142856</v>
      </c>
      <c r="CL25" s="7">
        <v>1.1571428571428573</v>
      </c>
      <c r="CM25" s="8">
        <f t="shared" si="6"/>
        <v>1.1849970238095238</v>
      </c>
      <c r="CN25" s="9"/>
      <c r="CO25" s="6">
        <v>1.6877849462365591</v>
      </c>
      <c r="CP25" s="7">
        <v>0.85769175627240124</v>
      </c>
      <c r="CQ25" s="6">
        <v>0.9</v>
      </c>
      <c r="CR25" s="7">
        <v>0.95967741935483875</v>
      </c>
      <c r="CS25" s="8">
        <f t="shared" si="7"/>
        <v>1.1012885304659497</v>
      </c>
      <c r="CT25" s="9"/>
      <c r="CU25" s="6">
        <v>0.79490800477897228</v>
      </c>
      <c r="CV25" s="7">
        <v>1.1783154121863766</v>
      </c>
      <c r="CW25" s="6">
        <v>0.55161290322580647</v>
      </c>
      <c r="CX25" s="7">
        <v>2.4080645161290324</v>
      </c>
      <c r="CY25" s="8">
        <f t="shared" si="8"/>
        <v>1.2332252090800471</v>
      </c>
      <c r="CZ25" s="9"/>
      <c r="DA25" s="6">
        <v>1.7732888888888894</v>
      </c>
      <c r="DB25" s="7">
        <v>1.1988518518518518</v>
      </c>
      <c r="DC25" s="6">
        <v>1.0733333333333333</v>
      </c>
      <c r="DD25" s="7">
        <v>0.99833333333333329</v>
      </c>
      <c r="DE25" s="8">
        <f t="shared" si="9"/>
        <v>1.2609518518518519</v>
      </c>
      <c r="DF25" s="9"/>
      <c r="DG25" s="6">
        <v>1.0676917562724015</v>
      </c>
      <c r="DH25" s="7">
        <v>1.0361577060931899</v>
      </c>
      <c r="DI25" s="6">
        <v>1.0430107526881722</v>
      </c>
      <c r="DJ25" s="7">
        <v>1.0338709677419355</v>
      </c>
      <c r="DK25" s="8">
        <f t="shared" si="10"/>
        <v>1.0451827956989248</v>
      </c>
      <c r="DL25" s="9"/>
      <c r="DM25" s="6">
        <v>0.85591851851851852</v>
      </c>
      <c r="DN25" s="7">
        <v>1.1351777777777774</v>
      </c>
      <c r="DO25" s="6">
        <v>0.82833333333333337</v>
      </c>
      <c r="DP25" s="7">
        <v>0.875</v>
      </c>
      <c r="DQ25" s="8">
        <f t="shared" si="11"/>
        <v>0.92360740740740732</v>
      </c>
      <c r="DR25" s="9"/>
      <c r="DS25" s="6">
        <v>1.1981075268817205</v>
      </c>
      <c r="DT25" s="7">
        <v>0.9945519713261648</v>
      </c>
      <c r="DU25" s="6">
        <v>1.0398387096774193</v>
      </c>
      <c r="DV25" s="7">
        <v>1.0510645161290322</v>
      </c>
      <c r="DW25" s="8">
        <f t="shared" si="12"/>
        <v>1.0708906810035843</v>
      </c>
      <c r="DX25" s="10"/>
      <c r="DY25" s="6">
        <v>1.0544074074074072</v>
      </c>
      <c r="DZ25" s="7">
        <v>0.65695555555555551</v>
      </c>
      <c r="EA25" s="6">
        <v>1.05</v>
      </c>
      <c r="EB25" s="7">
        <v>1.05</v>
      </c>
      <c r="EC25" s="8">
        <f t="shared" si="13"/>
        <v>0.95284074074074065</v>
      </c>
      <c r="ED25" s="11"/>
      <c r="EE25" s="12">
        <v>0.62050793650793656</v>
      </c>
      <c r="EF25" s="13">
        <v>0.22647407407407419</v>
      </c>
      <c r="EG25" s="12">
        <v>1.0517000000000001</v>
      </c>
      <c r="EH25" s="13">
        <v>1.0517000000000001</v>
      </c>
      <c r="EI25" s="8">
        <f t="shared" si="14"/>
        <v>0.73759550264550278</v>
      </c>
      <c r="EJ25" s="10"/>
      <c r="EK25" s="12">
        <v>0.65310052910052885</v>
      </c>
      <c r="EL25" s="13">
        <v>0.27463799283154122</v>
      </c>
      <c r="EM25" s="12">
        <v>1.0161290322580645</v>
      </c>
      <c r="EN25" s="13">
        <v>0.52500000000000002</v>
      </c>
      <c r="EO25" s="8">
        <f t="shared" si="15"/>
        <v>0.61721688854753365</v>
      </c>
    </row>
    <row r="26" spans="1:145" x14ac:dyDescent="0.25">
      <c r="A26" s="55" t="s">
        <v>51</v>
      </c>
      <c r="B26" s="15" t="s">
        <v>11</v>
      </c>
      <c r="C26" s="6">
        <v>1.0353086419753088</v>
      </c>
      <c r="D26" s="7">
        <v>0.95575637860082396</v>
      </c>
      <c r="E26" s="6">
        <v>0.96633333333333327</v>
      </c>
      <c r="F26" s="7">
        <v>0.95208333333333328</v>
      </c>
      <c r="G26" s="8">
        <v>0.99246676954732505</v>
      </c>
      <c r="H26" s="9"/>
      <c r="I26" s="6">
        <v>1.0010274790919953</v>
      </c>
      <c r="J26" s="7">
        <v>0.93742572680207092</v>
      </c>
      <c r="K26" s="6">
        <v>1.0266129032258065</v>
      </c>
      <c r="L26" s="7">
        <v>0.95771505376344079</v>
      </c>
      <c r="M26" s="8">
        <v>0.99246676954732505</v>
      </c>
      <c r="N26" s="9"/>
      <c r="O26" s="6">
        <v>1.0055172413793105</v>
      </c>
      <c r="P26" s="7">
        <v>0.96996509152831001</v>
      </c>
      <c r="Q26" s="6">
        <v>0.96632183908045943</v>
      </c>
      <c r="R26" s="7">
        <v>0.96454022988505761</v>
      </c>
      <c r="S26" s="8">
        <v>0.99246676954732505</v>
      </c>
      <c r="T26" s="9"/>
      <c r="U26" s="6">
        <v>1.0519713261648742</v>
      </c>
      <c r="V26" s="7">
        <v>0.9278359219434491</v>
      </c>
      <c r="W26" s="6">
        <v>0.97731182795698934</v>
      </c>
      <c r="X26" s="7">
        <v>0.94922043010752644</v>
      </c>
      <c r="Y26" s="8">
        <v>0.99246676954732505</v>
      </c>
      <c r="Z26" s="9"/>
      <c r="AA26" s="6">
        <v>1.0629772998805258</v>
      </c>
      <c r="AB26" s="7">
        <v>0.93868578255675017</v>
      </c>
      <c r="AC26" s="6">
        <v>0.98</v>
      </c>
      <c r="AD26" s="7">
        <v>0.96870967741935488</v>
      </c>
      <c r="AE26" s="8">
        <v>0.99246676954732505</v>
      </c>
      <c r="AF26" s="9"/>
      <c r="AG26" s="6">
        <v>0.93693333333333406</v>
      </c>
      <c r="AH26" s="7">
        <v>0.97426995884773748</v>
      </c>
      <c r="AI26" s="6">
        <v>0.97172222222222215</v>
      </c>
      <c r="AJ26" s="7">
        <v>0.95086111111111105</v>
      </c>
      <c r="AK26" s="8">
        <v>0.99246676954732505</v>
      </c>
      <c r="AL26" s="9"/>
      <c r="AM26" s="6">
        <v>1.1358566308243727</v>
      </c>
      <c r="AN26" s="7">
        <v>0.95253683791318255</v>
      </c>
      <c r="AO26" s="6">
        <v>0.97602150537634391</v>
      </c>
      <c r="AP26" s="7">
        <v>0.94965053763440876</v>
      </c>
      <c r="AQ26" s="8">
        <v>0.99246676954732505</v>
      </c>
      <c r="AR26" s="9"/>
      <c r="AS26" s="6">
        <v>1.1098370370370367</v>
      </c>
      <c r="AT26" s="7">
        <v>0.93430781893004133</v>
      </c>
      <c r="AU26" s="6">
        <v>0.9722222222222221</v>
      </c>
      <c r="AV26" s="7">
        <v>0.9534999999999999</v>
      </c>
      <c r="AW26" s="8">
        <v>0.99246676954732505</v>
      </c>
      <c r="AX26" s="9"/>
      <c r="AY26" s="6">
        <v>1.095694145758662</v>
      </c>
      <c r="AZ26" s="7">
        <v>0.94789804858622095</v>
      </c>
      <c r="BA26" s="6">
        <v>1.0143010752688173</v>
      </c>
      <c r="BB26" s="7">
        <v>0.9827688172043012</v>
      </c>
      <c r="BC26" s="8">
        <f t="shared" si="0"/>
        <v>1.0101655217045002</v>
      </c>
      <c r="BD26" s="9"/>
      <c r="BE26" s="6">
        <v>1.1438661887694141</v>
      </c>
      <c r="BF26" s="7">
        <v>0.9579020310633215</v>
      </c>
      <c r="BG26" s="6">
        <v>1.0138709677419353</v>
      </c>
      <c r="BH26" s="7">
        <v>1.0023118279569894</v>
      </c>
      <c r="BI26" s="8">
        <f t="shared" si="1"/>
        <v>1.0294877538829152</v>
      </c>
      <c r="BJ26" s="9"/>
      <c r="BK26" s="6">
        <v>1.2596641975308644</v>
      </c>
      <c r="BL26" s="7">
        <v>0.93220411522633739</v>
      </c>
      <c r="BM26" s="6">
        <v>1.042111111111111</v>
      </c>
      <c r="BN26" s="7">
        <v>0.98736111111111102</v>
      </c>
      <c r="BO26" s="8">
        <f t="shared" si="2"/>
        <v>1.055335133744856</v>
      </c>
      <c r="BP26" s="9"/>
      <c r="BQ26" s="6">
        <v>1.3163012345679013</v>
      </c>
      <c r="BR26" s="7">
        <v>0.9807703703703704</v>
      </c>
      <c r="BS26" s="6">
        <v>1.0332222222222223</v>
      </c>
      <c r="BT26" s="7">
        <v>1.0489999999999997</v>
      </c>
      <c r="BU26" s="8">
        <f t="shared" si="3"/>
        <v>1.0948234567901234</v>
      </c>
      <c r="BV26" s="9"/>
      <c r="BW26" s="6">
        <v>1.1628740740740744</v>
      </c>
      <c r="BX26" s="7">
        <v>0.95716213991769628</v>
      </c>
      <c r="BY26" s="6">
        <v>1.0107222222222221</v>
      </c>
      <c r="BZ26" s="7">
        <v>1.0158055555555556</v>
      </c>
      <c r="CA26" s="8">
        <f t="shared" si="4"/>
        <v>1.0366409979423872</v>
      </c>
      <c r="CB26" s="9"/>
      <c r="CC26" s="6">
        <v>1.1257968936678613</v>
      </c>
      <c r="CD26" s="7">
        <v>0.93610673038629977</v>
      </c>
      <c r="CE26" s="6">
        <v>1.0593010752688172</v>
      </c>
      <c r="CF26" s="7">
        <v>0.97029569892473111</v>
      </c>
      <c r="CG26" s="8">
        <f t="shared" si="5"/>
        <v>1.0228750995619276</v>
      </c>
      <c r="CH26" s="9"/>
      <c r="CI26" s="6">
        <v>1.1927460317460319</v>
      </c>
      <c r="CJ26" s="7">
        <v>0.95800529100529086</v>
      </c>
      <c r="CK26" s="6">
        <v>1.0089285714285714</v>
      </c>
      <c r="CL26" s="7">
        <v>1.0035714285714286</v>
      </c>
      <c r="CM26" s="8">
        <f t="shared" si="6"/>
        <v>1.0408128306878308</v>
      </c>
      <c r="CN26" s="9"/>
      <c r="CO26" s="6">
        <v>1.2449988052568703</v>
      </c>
      <c r="CP26" s="7">
        <v>0.97291278375149326</v>
      </c>
      <c r="CQ26" s="6">
        <v>1.1017741935483871</v>
      </c>
      <c r="CR26" s="7">
        <v>1.1456236559139785</v>
      </c>
      <c r="CS26" s="8">
        <f t="shared" si="7"/>
        <v>1.1163273596176824</v>
      </c>
      <c r="CT26" s="9"/>
      <c r="CU26" s="6">
        <v>0.76059737156511376</v>
      </c>
      <c r="CV26" s="7">
        <v>1.24536917562724</v>
      </c>
      <c r="CW26" s="6">
        <v>0.93854301075268798</v>
      </c>
      <c r="CX26" s="7">
        <v>1.8736774193548389</v>
      </c>
      <c r="CY26" s="8">
        <f t="shared" si="8"/>
        <v>1.20454674432497</v>
      </c>
      <c r="CZ26" s="9"/>
      <c r="DA26" s="6">
        <v>1.2246567901234588</v>
      </c>
      <c r="DB26" s="7">
        <v>1.0208905349794206</v>
      </c>
      <c r="DC26" s="6">
        <v>1.007611111111111</v>
      </c>
      <c r="DD26" s="7">
        <v>1.1670277777777778</v>
      </c>
      <c r="DE26" s="8">
        <f t="shared" si="9"/>
        <v>1.1050465534979419</v>
      </c>
      <c r="DF26" s="9"/>
      <c r="DG26" s="6">
        <v>0.97405017921146952</v>
      </c>
      <c r="DH26" s="7">
        <v>0.97185663082437368</v>
      </c>
      <c r="DI26" s="6">
        <v>1.0166666666666668</v>
      </c>
      <c r="DJ26" s="7">
        <v>1.0551612903225807</v>
      </c>
      <c r="DK26" s="8">
        <f t="shared" si="10"/>
        <v>1.0044336917562728</v>
      </c>
      <c r="DL26" s="9"/>
      <c r="DM26" s="6">
        <v>0.96922469135802503</v>
      </c>
      <c r="DN26" s="7">
        <v>0.97626666666666395</v>
      </c>
      <c r="DO26" s="6">
        <v>0.95166666666666666</v>
      </c>
      <c r="DP26" s="7">
        <v>0.97174999999999989</v>
      </c>
      <c r="DQ26" s="8">
        <f t="shared" si="11"/>
        <v>0.96722700617283897</v>
      </c>
      <c r="DR26" s="9"/>
      <c r="DS26" s="6">
        <v>0.97665949820788522</v>
      </c>
      <c r="DT26" s="7">
        <v>0.98972043010752675</v>
      </c>
      <c r="DU26" s="6">
        <v>1.0082688172043008</v>
      </c>
      <c r="DV26" s="7">
        <v>1.000752688172043</v>
      </c>
      <c r="DW26" s="8">
        <f t="shared" si="12"/>
        <v>0.99385035842293901</v>
      </c>
      <c r="DX26" s="10"/>
      <c r="DY26" s="6">
        <v>0.95630123456790161</v>
      </c>
      <c r="DZ26" s="7">
        <v>1.1259308641975285</v>
      </c>
      <c r="EA26" s="6">
        <v>0.97435483870967732</v>
      </c>
      <c r="EB26" s="7">
        <v>1.3561827956989245</v>
      </c>
      <c r="EC26" s="8">
        <f t="shared" si="13"/>
        <v>1.1031924332935079</v>
      </c>
      <c r="ED26" s="11"/>
      <c r="EE26" s="12">
        <v>0.91025793650793718</v>
      </c>
      <c r="EF26" s="13">
        <v>1.018251851851852</v>
      </c>
      <c r="EG26" s="12">
        <v>0.98277777777777786</v>
      </c>
      <c r="EH26" s="13">
        <v>1.3047222222222223</v>
      </c>
      <c r="EI26" s="8">
        <f t="shared" si="14"/>
        <v>1.0540024470899474</v>
      </c>
      <c r="EJ26" s="10"/>
      <c r="EK26" s="12">
        <v>0.86307632850241633</v>
      </c>
      <c r="EL26" s="13">
        <v>1.0299402628434875</v>
      </c>
      <c r="EM26" s="12">
        <v>0.90912903225806452</v>
      </c>
      <c r="EN26" s="13">
        <v>1.2563225806451612</v>
      </c>
      <c r="EO26" s="8">
        <f t="shared" si="15"/>
        <v>1.0146170510622823</v>
      </c>
    </row>
    <row r="27" spans="1:145" x14ac:dyDescent="0.25">
      <c r="A27" s="57" t="s">
        <v>51</v>
      </c>
      <c r="B27" s="5" t="s">
        <v>14</v>
      </c>
      <c r="C27" s="6">
        <v>1.0288530465949803</v>
      </c>
      <c r="D27" s="7">
        <v>0.79509169363538268</v>
      </c>
      <c r="E27" s="6">
        <v>0.92222222222222194</v>
      </c>
      <c r="F27" s="7">
        <v>0.92137777777777807</v>
      </c>
      <c r="G27" s="8">
        <v>0.92847008603890402</v>
      </c>
      <c r="H27" s="9"/>
      <c r="I27" s="6">
        <v>0.98767361111110985</v>
      </c>
      <c r="J27" s="7">
        <v>0.86045279081898851</v>
      </c>
      <c r="K27" s="6">
        <v>0.90752688172043006</v>
      </c>
      <c r="L27" s="7">
        <v>0.9357419354838713</v>
      </c>
      <c r="M27" s="8">
        <v>0.92847008603890402</v>
      </c>
      <c r="N27" s="9"/>
      <c r="O27" s="6">
        <v>1.0454545454545447</v>
      </c>
      <c r="P27" s="7">
        <v>0.84705948372615014</v>
      </c>
      <c r="Q27" s="6">
        <v>0.95344827586206882</v>
      </c>
      <c r="R27" s="7">
        <v>0.95426436781609214</v>
      </c>
      <c r="S27" s="8">
        <v>0.92847008603890402</v>
      </c>
      <c r="T27" s="9"/>
      <c r="U27" s="6">
        <v>1.1308854166666658</v>
      </c>
      <c r="V27" s="7">
        <v>0.85996870109546186</v>
      </c>
      <c r="W27" s="6">
        <v>1.0857526881720432</v>
      </c>
      <c r="X27" s="7">
        <v>0.94930107526881768</v>
      </c>
      <c r="Y27" s="8">
        <v>0.92847008603890402</v>
      </c>
      <c r="Z27" s="9"/>
      <c r="AA27" s="6">
        <v>1.0852430555555548</v>
      </c>
      <c r="AB27" s="7">
        <v>0.82434846113719407</v>
      </c>
      <c r="AC27" s="6">
        <v>0.8413978494623654</v>
      </c>
      <c r="AD27" s="7">
        <v>1.0552419354838716</v>
      </c>
      <c r="AE27" s="8">
        <v>0.92847008603890402</v>
      </c>
      <c r="AF27" s="9"/>
      <c r="AG27" s="6">
        <v>1.1807999999999987</v>
      </c>
      <c r="AH27" s="7">
        <v>0.89251815718157079</v>
      </c>
      <c r="AI27" s="6">
        <v>0.91888888888888853</v>
      </c>
      <c r="AJ27" s="7">
        <v>1.1591500000000003</v>
      </c>
      <c r="AK27" s="8">
        <v>0.92847008603890402</v>
      </c>
      <c r="AL27" s="9"/>
      <c r="AM27" s="6">
        <v>1.1406249999999996</v>
      </c>
      <c r="AN27" s="7">
        <v>0.77114241001564876</v>
      </c>
      <c r="AO27" s="6">
        <v>0.88951612903225785</v>
      </c>
      <c r="AP27" s="7">
        <v>1.0155483870967743</v>
      </c>
      <c r="AQ27" s="8">
        <v>0.92847008603890402</v>
      </c>
      <c r="AR27" s="9"/>
      <c r="AS27" s="6">
        <v>1.0945125448028659</v>
      </c>
      <c r="AT27" s="7">
        <v>0.73985113268608349</v>
      </c>
      <c r="AU27" s="6">
        <v>0.91331111111111096</v>
      </c>
      <c r="AV27" s="7">
        <v>0.96620555555555565</v>
      </c>
      <c r="AW27" s="8">
        <v>0.92847008603890402</v>
      </c>
      <c r="AX27" s="9"/>
      <c r="AY27" s="6">
        <v>1.0414125753660637</v>
      </c>
      <c r="AZ27" s="7">
        <v>0.84536687631027263</v>
      </c>
      <c r="BA27" s="6">
        <v>0.98864516129032265</v>
      </c>
      <c r="BB27" s="7">
        <v>1.0021075268817206</v>
      </c>
      <c r="BC27" s="8">
        <f t="shared" si="0"/>
        <v>0.96938303496209488</v>
      </c>
      <c r="BD27" s="9"/>
      <c r="BE27" s="6">
        <v>1.0417534722222221</v>
      </c>
      <c r="BF27" s="7">
        <v>0.90578612415232151</v>
      </c>
      <c r="BG27" s="6">
        <v>1.0590322580645162</v>
      </c>
      <c r="BH27" s="7">
        <v>1.0584301075268818</v>
      </c>
      <c r="BI27" s="8">
        <f t="shared" si="1"/>
        <v>1.0162504904914855</v>
      </c>
      <c r="BJ27" s="9"/>
      <c r="BK27" s="6">
        <v>1.0687111111111112</v>
      </c>
      <c r="BL27" s="7">
        <v>0.90524227642276422</v>
      </c>
      <c r="BM27" s="6">
        <v>1.0746777777777776</v>
      </c>
      <c r="BN27" s="7">
        <v>0.98748333333333338</v>
      </c>
      <c r="BO27" s="8">
        <f t="shared" si="2"/>
        <v>1.0090286246612465</v>
      </c>
      <c r="BP27" s="9"/>
      <c r="BQ27" s="6">
        <v>1.0436200716845878</v>
      </c>
      <c r="BR27" s="7">
        <v>0.97173462783171516</v>
      </c>
      <c r="BS27" s="6">
        <v>1.1860444444444447</v>
      </c>
      <c r="BT27" s="7">
        <v>0.99274444444444443</v>
      </c>
      <c r="BU27" s="8">
        <f t="shared" si="3"/>
        <v>1.0485358971012979</v>
      </c>
      <c r="BV27" s="9"/>
      <c r="BW27" s="6">
        <v>0.86656989247311822</v>
      </c>
      <c r="BX27" s="7">
        <v>0.96566774541531875</v>
      </c>
      <c r="BY27" s="6">
        <v>1.1553333333333338</v>
      </c>
      <c r="BZ27" s="7">
        <v>1.0359666666666669</v>
      </c>
      <c r="CA27" s="8">
        <f t="shared" si="4"/>
        <v>1.0058844094721093</v>
      </c>
      <c r="CB27" s="9"/>
      <c r="CC27" s="6">
        <v>0.84463393626184302</v>
      </c>
      <c r="CD27" s="7">
        <v>0.94111949685534568</v>
      </c>
      <c r="CE27" s="6">
        <v>0.93803225806451618</v>
      </c>
      <c r="CF27" s="7">
        <v>1.0061612903225805</v>
      </c>
      <c r="CG27" s="8">
        <f t="shared" si="5"/>
        <v>0.93248674537607146</v>
      </c>
      <c r="CH27" s="9"/>
      <c r="CI27" s="6">
        <v>0.81339080459770108</v>
      </c>
      <c r="CJ27" s="7">
        <v>0.93162499999999993</v>
      </c>
      <c r="CK27" s="6">
        <v>1.1396071428571435</v>
      </c>
      <c r="CL27" s="7">
        <v>0.95525000000000004</v>
      </c>
      <c r="CM27" s="8">
        <f t="shared" si="6"/>
        <v>0.95996823686371113</v>
      </c>
      <c r="CN27" s="9"/>
      <c r="CO27" s="6">
        <v>0.90292013888888889</v>
      </c>
      <c r="CP27" s="7">
        <v>1.0341554512258737</v>
      </c>
      <c r="CQ27" s="6">
        <v>1.0348064516129032</v>
      </c>
      <c r="CR27" s="7">
        <v>1.102741935483871</v>
      </c>
      <c r="CS27" s="8">
        <f t="shared" si="7"/>
        <v>1.0186559943028841</v>
      </c>
      <c r="CT27" s="9"/>
      <c r="CU27" s="6">
        <v>1.3</v>
      </c>
      <c r="CV27" s="7">
        <v>0.78996415770609318</v>
      </c>
      <c r="CW27" s="6">
        <v>1.0280107526881723</v>
      </c>
      <c r="CX27" s="7">
        <v>1.0549354838709679</v>
      </c>
      <c r="CY27" s="8">
        <f t="shared" si="8"/>
        <v>1.0432275985663084</v>
      </c>
      <c r="CZ27" s="9"/>
      <c r="DA27" s="6">
        <v>1.1621863799283161</v>
      </c>
      <c r="DB27" s="7">
        <v>1.0312081984897514</v>
      </c>
      <c r="DC27" s="6">
        <v>1.4776000000000002</v>
      </c>
      <c r="DD27" s="7">
        <v>1.4008500000000002</v>
      </c>
      <c r="DE27" s="8">
        <f t="shared" si="9"/>
        <v>1.2679611446045169</v>
      </c>
      <c r="DF27" s="9"/>
      <c r="DG27" s="6">
        <v>0.86681597222222218</v>
      </c>
      <c r="DH27" s="7">
        <v>0.91979342723004687</v>
      </c>
      <c r="DI27" s="6">
        <v>1.0455376344086023</v>
      </c>
      <c r="DJ27" s="7">
        <v>1.0663225806451613</v>
      </c>
      <c r="DK27" s="8">
        <f t="shared" si="10"/>
        <v>0.97461740362650817</v>
      </c>
      <c r="DL27" s="9"/>
      <c r="DM27" s="6">
        <v>0.86599999999999999</v>
      </c>
      <c r="DN27" s="7">
        <v>0.94730623306232986</v>
      </c>
      <c r="DO27" s="6">
        <v>1.0608666666666668</v>
      </c>
      <c r="DP27" s="7">
        <v>1.2035666666666671</v>
      </c>
      <c r="DQ27" s="8">
        <f t="shared" si="11"/>
        <v>1.019434891598916</v>
      </c>
      <c r="DR27" s="9"/>
      <c r="DS27" s="6">
        <v>0.84879861111111132</v>
      </c>
      <c r="DT27" s="7">
        <v>1.0073427230046947</v>
      </c>
      <c r="DU27" s="6">
        <v>1.0831290322580649</v>
      </c>
      <c r="DV27" s="7">
        <v>1.5658118279569904</v>
      </c>
      <c r="DW27" s="8">
        <f t="shared" si="12"/>
        <v>1.1262705485827154</v>
      </c>
      <c r="DX27" s="10"/>
      <c r="DY27" s="6">
        <v>0.91499283154121835</v>
      </c>
      <c r="DZ27" s="7">
        <v>0.91986192017259927</v>
      </c>
      <c r="EA27" s="6">
        <v>1.0455376344086023</v>
      </c>
      <c r="EB27" s="7">
        <v>0.95402150537634411</v>
      </c>
      <c r="EC27" s="8">
        <f t="shared" si="13"/>
        <v>0.95860347287469105</v>
      </c>
      <c r="ED27" s="11"/>
      <c r="EE27" s="12">
        <v>0.83824353120243555</v>
      </c>
      <c r="EF27" s="13">
        <v>0.81135490830636459</v>
      </c>
      <c r="EG27" s="12">
        <v>1.060888888888889</v>
      </c>
      <c r="EH27" s="13">
        <v>1.0609333333333333</v>
      </c>
      <c r="EI27" s="8">
        <f t="shared" si="14"/>
        <v>0.9428551654327556</v>
      </c>
      <c r="EJ27" s="10"/>
      <c r="EK27" s="12">
        <v>0.82494063926940664</v>
      </c>
      <c r="EL27" s="13">
        <v>0.89499641577060962</v>
      </c>
      <c r="EM27" s="12">
        <v>0.49324193548387085</v>
      </c>
      <c r="EN27" s="13">
        <v>1.0018870967741937</v>
      </c>
      <c r="EO27" s="8">
        <f t="shared" si="15"/>
        <v>0.80376652182452024</v>
      </c>
    </row>
    <row r="28" spans="1:145" x14ac:dyDescent="0.25">
      <c r="A28" s="57" t="s">
        <v>51</v>
      </c>
      <c r="B28" s="5" t="s">
        <v>18</v>
      </c>
      <c r="C28" s="6">
        <v>0.97648148148148062</v>
      </c>
      <c r="D28" s="7">
        <v>0.92071604938271556</v>
      </c>
      <c r="E28" s="6">
        <v>0.79163333333333319</v>
      </c>
      <c r="F28" s="7">
        <v>0.97218333333333362</v>
      </c>
      <c r="G28" s="8">
        <v>0.93432021604938231</v>
      </c>
      <c r="H28" s="9"/>
      <c r="I28" s="6">
        <v>0.90512544802867345</v>
      </c>
      <c r="J28" s="7">
        <v>0.94689366786140872</v>
      </c>
      <c r="K28" s="6">
        <v>1.0106989247311824</v>
      </c>
      <c r="L28" s="7">
        <v>0.98843548387096813</v>
      </c>
      <c r="M28" s="8">
        <v>0.93432021604938231</v>
      </c>
      <c r="N28" s="9"/>
      <c r="O28" s="6">
        <v>0.79327586206896539</v>
      </c>
      <c r="P28" s="7">
        <v>0.93747126436781492</v>
      </c>
      <c r="Q28" s="6">
        <v>0.98643678160919557</v>
      </c>
      <c r="R28" s="7">
        <v>0.94106896551724128</v>
      </c>
      <c r="S28" s="8">
        <v>0.93432021604938231</v>
      </c>
      <c r="T28" s="9"/>
      <c r="U28" s="6">
        <v>0.96718637992831424</v>
      </c>
      <c r="V28" s="7">
        <v>0.8802270011947424</v>
      </c>
      <c r="W28" s="6">
        <v>0.92197849462365578</v>
      </c>
      <c r="X28" s="7">
        <v>0.92470967741935495</v>
      </c>
      <c r="Y28" s="8">
        <v>0.93432021604938231</v>
      </c>
      <c r="Z28" s="9"/>
      <c r="AA28" s="6">
        <v>0.96424731182795609</v>
      </c>
      <c r="AB28" s="7">
        <v>0.92877897252090746</v>
      </c>
      <c r="AC28" s="6">
        <v>0.88698924731182804</v>
      </c>
      <c r="AD28" s="7">
        <v>0.94486559139784987</v>
      </c>
      <c r="AE28" s="8">
        <v>0.93432021604938231</v>
      </c>
      <c r="AF28" s="9"/>
      <c r="AG28" s="6">
        <v>0.8412962962962961</v>
      </c>
      <c r="AH28" s="7">
        <v>0.9959234567901224</v>
      </c>
      <c r="AI28" s="6">
        <v>1.1027222222222219</v>
      </c>
      <c r="AJ28" s="7">
        <v>0.94303333333333361</v>
      </c>
      <c r="AK28" s="8">
        <v>0.93432021604938231</v>
      </c>
      <c r="AL28" s="9"/>
      <c r="AM28" s="6">
        <v>0.89282795698924666</v>
      </c>
      <c r="AN28" s="7">
        <v>1.0040023894862595</v>
      </c>
      <c r="AO28" s="6">
        <v>0.96227956989247299</v>
      </c>
      <c r="AP28" s="7">
        <v>0.93547849462365629</v>
      </c>
      <c r="AQ28" s="8">
        <v>0.93432021604938231</v>
      </c>
      <c r="AR28" s="9"/>
      <c r="AS28" s="6">
        <v>0.81249999999999989</v>
      </c>
      <c r="AT28" s="7">
        <v>1.0068641975308628</v>
      </c>
      <c r="AU28" s="6">
        <v>0.97489999999999988</v>
      </c>
      <c r="AV28" s="7">
        <v>0.94301666666666695</v>
      </c>
      <c r="AW28" s="8">
        <v>0.93432021604938231</v>
      </c>
      <c r="AX28" s="9"/>
      <c r="AY28" s="6">
        <v>0.77413978494623659</v>
      </c>
      <c r="AZ28" s="7">
        <v>1.0419284369114878</v>
      </c>
      <c r="BA28" s="6">
        <v>0.96922580645161305</v>
      </c>
      <c r="BB28" s="7">
        <v>1.0419032258064516</v>
      </c>
      <c r="BC28" s="8">
        <f t="shared" si="0"/>
        <v>0.9567993135289472</v>
      </c>
      <c r="BD28" s="9"/>
      <c r="BE28" s="6">
        <v>0.66164874551971331</v>
      </c>
      <c r="BF28" s="7">
        <v>1.2677689893283113</v>
      </c>
      <c r="BG28" s="6">
        <v>1.0493870967741936</v>
      </c>
      <c r="BH28" s="7">
        <v>1.0341182795698924</v>
      </c>
      <c r="BI28" s="8">
        <f t="shared" si="1"/>
        <v>1.0032307777980276</v>
      </c>
      <c r="BJ28" s="9"/>
      <c r="BK28" s="6">
        <v>0.98755925888888885</v>
      </c>
      <c r="BL28" s="7">
        <v>1.1478492527615334</v>
      </c>
      <c r="BM28" s="6">
        <v>1.0921111111111108</v>
      </c>
      <c r="BN28" s="7">
        <v>1.0013777777777777</v>
      </c>
      <c r="BO28" s="8">
        <f t="shared" si="2"/>
        <v>1.0572243501348277</v>
      </c>
      <c r="BP28" s="9"/>
      <c r="BQ28" s="6">
        <v>1.0043456790123457</v>
      </c>
      <c r="BR28" s="7">
        <v>1.259766081871345</v>
      </c>
      <c r="BS28" s="6">
        <v>1.0997333333333337</v>
      </c>
      <c r="BT28" s="7">
        <v>1.0749666666666666</v>
      </c>
      <c r="BU28" s="8">
        <f t="shared" si="3"/>
        <v>1.1097029402209229</v>
      </c>
      <c r="BV28" s="9"/>
      <c r="BW28" s="6">
        <v>0.90358888888888889</v>
      </c>
      <c r="BX28" s="7">
        <v>1.0259597141000649</v>
      </c>
      <c r="BY28" s="6">
        <v>1.0081777777777778</v>
      </c>
      <c r="BZ28" s="7">
        <v>1.0096833333333333</v>
      </c>
      <c r="CA28" s="8">
        <f t="shared" si="4"/>
        <v>0.9868524285250162</v>
      </c>
      <c r="CB28" s="9"/>
      <c r="CC28" s="6">
        <v>0.98376344086021494</v>
      </c>
      <c r="CD28" s="7">
        <v>0.88210922787193968</v>
      </c>
      <c r="CE28" s="6">
        <v>0.9910752688172042</v>
      </c>
      <c r="CF28" s="7">
        <v>1.0503548387096771</v>
      </c>
      <c r="CG28" s="8">
        <f t="shared" si="5"/>
        <v>0.97682569406475905</v>
      </c>
      <c r="CH28" s="9"/>
      <c r="CI28" s="6">
        <v>0.98828174603174601</v>
      </c>
      <c r="CJ28" s="7">
        <v>0.93137222222222216</v>
      </c>
      <c r="CK28" s="6">
        <v>0.9820714285714286</v>
      </c>
      <c r="CL28" s="7">
        <v>1.0370535714285716</v>
      </c>
      <c r="CM28" s="8">
        <f t="shared" si="6"/>
        <v>0.98469474206349217</v>
      </c>
      <c r="CN28" s="9"/>
      <c r="CO28" s="6">
        <v>1.0217383512544804</v>
      </c>
      <c r="CP28" s="7">
        <v>1.0911462649089767</v>
      </c>
      <c r="CQ28" s="6">
        <v>1.1047741935483872</v>
      </c>
      <c r="CR28" s="7">
        <v>1.38597311827957</v>
      </c>
      <c r="CS28" s="8">
        <f t="shared" si="7"/>
        <v>1.1509079819978536</v>
      </c>
      <c r="CT28" s="9"/>
      <c r="CU28" s="6">
        <v>1.0329749103942651</v>
      </c>
      <c r="CV28" s="7">
        <v>0.72007168458781357</v>
      </c>
      <c r="CW28" s="6">
        <v>1.0043225806451614</v>
      </c>
      <c r="CX28" s="7">
        <v>1.0646774193548387</v>
      </c>
      <c r="CY28" s="8">
        <f t="shared" si="8"/>
        <v>0.95551164874551975</v>
      </c>
      <c r="CZ28" s="9"/>
      <c r="DA28" s="6">
        <v>1.0469444444444447</v>
      </c>
      <c r="DB28" s="7">
        <v>0.9877235142118862</v>
      </c>
      <c r="DC28" s="6">
        <v>1.1554666666666666</v>
      </c>
      <c r="DD28" s="7">
        <v>1.3094333333333334</v>
      </c>
      <c r="DE28" s="8">
        <f t="shared" si="9"/>
        <v>1.1248919896640828</v>
      </c>
      <c r="DF28" s="9"/>
      <c r="DG28" s="6">
        <v>0.93422939068100364</v>
      </c>
      <c r="DH28" s="7">
        <v>0.96484369114877588</v>
      </c>
      <c r="DI28" s="6">
        <v>1.0374838709677419</v>
      </c>
      <c r="DJ28" s="7">
        <v>1.4392419354838708</v>
      </c>
      <c r="DK28" s="8">
        <f t="shared" si="10"/>
        <v>1.093949722070348</v>
      </c>
      <c r="DL28" s="9"/>
      <c r="DM28" s="6">
        <v>0.86771481481481461</v>
      </c>
      <c r="DN28" s="7">
        <v>1.0290604288499028</v>
      </c>
      <c r="DO28" s="6">
        <v>0.99157777777777822</v>
      </c>
      <c r="DP28" s="7">
        <v>1.1807166666666671</v>
      </c>
      <c r="DQ28" s="8">
        <f t="shared" si="11"/>
        <v>1.0172674220272908</v>
      </c>
      <c r="DR28" s="9"/>
      <c r="DS28" s="6">
        <v>0.87849103942652329</v>
      </c>
      <c r="DT28" s="7">
        <v>0.97216572504708099</v>
      </c>
      <c r="DU28" s="6">
        <v>1.0041827956989249</v>
      </c>
      <c r="DV28" s="7">
        <v>1.057698924731183</v>
      </c>
      <c r="DW28" s="8">
        <f t="shared" si="12"/>
        <v>0.97813462122592798</v>
      </c>
      <c r="DX28" s="10"/>
      <c r="DY28" s="6">
        <v>0.91351481481481445</v>
      </c>
      <c r="DZ28" s="7">
        <v>0.86303100775193797</v>
      </c>
      <c r="EA28" s="6">
        <v>0.9572258064516127</v>
      </c>
      <c r="EB28" s="7">
        <v>1.0525537634408608</v>
      </c>
      <c r="EC28" s="8">
        <f t="shared" si="13"/>
        <v>0.94658134811480654</v>
      </c>
      <c r="ED28" s="11"/>
      <c r="EE28" s="12">
        <v>0.81502347417840371</v>
      </c>
      <c r="EF28" s="13">
        <v>0.84221962313190368</v>
      </c>
      <c r="EG28" s="12">
        <v>0.99156666666666671</v>
      </c>
      <c r="EH28" s="13">
        <v>1.0007666666666668</v>
      </c>
      <c r="EI28" s="8">
        <f t="shared" si="14"/>
        <v>0.91239410766091023</v>
      </c>
      <c r="EJ28" s="10"/>
      <c r="EK28" s="12">
        <v>0.75538812785388121</v>
      </c>
      <c r="EL28" s="13">
        <v>0.79317562724014334</v>
      </c>
      <c r="EM28" s="12">
        <v>0.94351612903225812</v>
      </c>
      <c r="EN28" s="13">
        <v>0.99190322580645196</v>
      </c>
      <c r="EO28" s="8">
        <f t="shared" si="15"/>
        <v>0.87099577748318369</v>
      </c>
    </row>
    <row r="29" spans="1:145" x14ac:dyDescent="0.25">
      <c r="A29" s="55" t="s">
        <v>51</v>
      </c>
      <c r="B29" s="15" t="s">
        <v>22</v>
      </c>
      <c r="C29" s="6">
        <v>1.1850893246187362</v>
      </c>
      <c r="D29" s="7">
        <v>0.94742881944444557</v>
      </c>
      <c r="E29" s="6">
        <v>0.98166666666666669</v>
      </c>
      <c r="F29" s="7">
        <v>0.94833333333333336</v>
      </c>
      <c r="G29" s="8">
        <v>0.96259041390291433</v>
      </c>
      <c r="H29" s="9"/>
      <c r="I29" s="6">
        <v>1.2865102880658434</v>
      </c>
      <c r="J29" s="7">
        <v>0.93928026533996722</v>
      </c>
      <c r="K29" s="6">
        <v>0.97661290322580641</v>
      </c>
      <c r="L29" s="7">
        <v>0.96505376344086014</v>
      </c>
      <c r="M29" s="8">
        <v>0.96259041390291433</v>
      </c>
      <c r="N29" s="9"/>
      <c r="O29" s="6">
        <v>1.2181733333333331</v>
      </c>
      <c r="P29" s="7">
        <v>0.98289068100358445</v>
      </c>
      <c r="Q29" s="6">
        <v>1.0204022988505745</v>
      </c>
      <c r="R29" s="7">
        <v>0.94396551724137934</v>
      </c>
      <c r="S29" s="8">
        <v>0.96259041390291433</v>
      </c>
      <c r="T29" s="9"/>
      <c r="U29" s="6">
        <v>1.0792136752136754</v>
      </c>
      <c r="V29" s="7">
        <v>0.93868350168350267</v>
      </c>
      <c r="W29" s="6">
        <v>1.0516129032258064</v>
      </c>
      <c r="X29" s="7">
        <v>0.96209677419354833</v>
      </c>
      <c r="Y29" s="8">
        <v>0.96259041390291433</v>
      </c>
      <c r="Z29" s="9"/>
      <c r="AA29" s="6">
        <v>1.0962263374485597</v>
      </c>
      <c r="AB29" s="7">
        <v>1.0597562189054743</v>
      </c>
      <c r="AC29" s="6">
        <v>0.99892473118279557</v>
      </c>
      <c r="AD29" s="7">
        <v>0.97836021505376347</v>
      </c>
      <c r="AE29" s="8">
        <v>0.96259041390291433</v>
      </c>
      <c r="AF29" s="9"/>
      <c r="AG29" s="6">
        <v>1.1484967320261434</v>
      </c>
      <c r="AH29" s="7">
        <v>1.0366510416666685</v>
      </c>
      <c r="AI29" s="6">
        <v>1.0133333333333334</v>
      </c>
      <c r="AJ29" s="7">
        <v>0.95499999999999996</v>
      </c>
      <c r="AK29" s="8">
        <v>0.96259041390291433</v>
      </c>
      <c r="AL29" s="9"/>
      <c r="AM29" s="6">
        <v>1.1273165618448633</v>
      </c>
      <c r="AN29" s="7">
        <v>1.0009626834381569</v>
      </c>
      <c r="AO29" s="6">
        <v>0.82768817204301071</v>
      </c>
      <c r="AP29" s="7">
        <v>0.95725806451612905</v>
      </c>
      <c r="AQ29" s="8">
        <v>0.96259041390291433</v>
      </c>
      <c r="AR29" s="9"/>
      <c r="AS29" s="6">
        <v>1.0424145299145302</v>
      </c>
      <c r="AT29" s="7">
        <v>0.98836379236379357</v>
      </c>
      <c r="AU29" s="6">
        <v>0.82166666666666666</v>
      </c>
      <c r="AV29" s="7">
        <v>0.99791666666666667</v>
      </c>
      <c r="AW29" s="8">
        <v>0.96259041390291433</v>
      </c>
      <c r="AX29" s="9"/>
      <c r="AY29" s="6">
        <v>1.099478632478633</v>
      </c>
      <c r="AZ29" s="7">
        <v>0.99306734006734054</v>
      </c>
      <c r="BA29" s="6">
        <v>1.0229032258064517</v>
      </c>
      <c r="BB29" s="7">
        <v>0.98588709677419351</v>
      </c>
      <c r="BC29" s="8">
        <f t="shared" si="0"/>
        <v>1.0253340737816545</v>
      </c>
      <c r="BD29" s="9"/>
      <c r="BE29" s="6">
        <v>1.1098518518518516</v>
      </c>
      <c r="BF29" s="7">
        <v>1.0347134502923978</v>
      </c>
      <c r="BG29" s="6">
        <v>0.95403225806451608</v>
      </c>
      <c r="BH29" s="7">
        <v>1.0029569892473118</v>
      </c>
      <c r="BI29" s="8">
        <f t="shared" si="1"/>
        <v>1.0253886373640193</v>
      </c>
      <c r="BJ29" s="9"/>
      <c r="BK29" s="6">
        <v>1.1414017094017095</v>
      </c>
      <c r="BL29" s="7">
        <v>1.0022446167097327</v>
      </c>
      <c r="BM29" s="6">
        <v>0.98416666666666663</v>
      </c>
      <c r="BN29" s="7">
        <v>1.0178055555555556</v>
      </c>
      <c r="BO29" s="8">
        <f t="shared" si="2"/>
        <v>1.0364046370834161</v>
      </c>
      <c r="BP29" s="9"/>
      <c r="BQ29" s="6">
        <v>1.1291923076923076</v>
      </c>
      <c r="BR29" s="7">
        <v>1.0217192075796728</v>
      </c>
      <c r="BS29" s="6">
        <v>0.96777777777777796</v>
      </c>
      <c r="BT29" s="7">
        <v>1.0641666666666667</v>
      </c>
      <c r="BU29" s="8">
        <f t="shared" si="3"/>
        <v>1.0457139899291064</v>
      </c>
      <c r="BV29" s="9"/>
      <c r="BW29" s="6">
        <v>1.1285128205128203</v>
      </c>
      <c r="BX29" s="7">
        <v>1.0191283376399656</v>
      </c>
      <c r="BY29" s="6">
        <v>1.0233333333333334</v>
      </c>
      <c r="BZ29" s="7">
        <v>1.01875</v>
      </c>
      <c r="CA29" s="8">
        <f t="shared" si="4"/>
        <v>1.0474311228715298</v>
      </c>
      <c r="CB29" s="9"/>
      <c r="CC29" s="6">
        <v>1.1593459119496856</v>
      </c>
      <c r="CD29" s="7">
        <v>1.0207335004177109</v>
      </c>
      <c r="CE29" s="6">
        <v>0.99086021505376332</v>
      </c>
      <c r="CF29" s="7">
        <v>1.0204301075268818</v>
      </c>
      <c r="CG29" s="8">
        <f t="shared" si="5"/>
        <v>1.0478424337370105</v>
      </c>
      <c r="CH29" s="9"/>
      <c r="CI29" s="6">
        <v>1.2205416666666666</v>
      </c>
      <c r="CJ29" s="7">
        <v>1.0398444444444443</v>
      </c>
      <c r="CK29" s="6">
        <v>1.0107142857142857</v>
      </c>
      <c r="CL29" s="7">
        <v>1.0303571428571427</v>
      </c>
      <c r="CM29" s="8">
        <f t="shared" si="6"/>
        <v>1.0753643849206349</v>
      </c>
      <c r="CN29" s="9"/>
      <c r="CO29" s="6">
        <v>1.2859412997903561</v>
      </c>
      <c r="CP29" s="7">
        <v>1.0709836477987427</v>
      </c>
      <c r="CQ29" s="6">
        <v>1.3411290322580647</v>
      </c>
      <c r="CR29" s="7">
        <v>1.0943548387096773</v>
      </c>
      <c r="CS29" s="8">
        <f t="shared" si="7"/>
        <v>1.1981022046392102</v>
      </c>
      <c r="CT29" s="9"/>
      <c r="CU29" s="6">
        <v>1.6651899641577061</v>
      </c>
      <c r="CV29" s="7">
        <v>1.1487676767676769</v>
      </c>
      <c r="CW29" s="6">
        <v>1.1096774193548387</v>
      </c>
      <c r="CX29" s="7">
        <v>1.0741935483870968</v>
      </c>
      <c r="CY29" s="8">
        <f t="shared" si="8"/>
        <v>1.2494571521668296</v>
      </c>
      <c r="CZ29" s="9"/>
      <c r="DA29" s="6">
        <v>1.2400133333333336</v>
      </c>
      <c r="DB29" s="7">
        <v>1.1346527777777748</v>
      </c>
      <c r="DC29" s="6">
        <v>1.0216666666666667</v>
      </c>
      <c r="DD29" s="7">
        <v>1.0579166666666666</v>
      </c>
      <c r="DE29" s="8">
        <f t="shared" si="9"/>
        <v>1.1135623611111103</v>
      </c>
      <c r="DF29" s="9"/>
      <c r="DG29" s="6">
        <v>0.97462139917695478</v>
      </c>
      <c r="DH29" s="7">
        <v>1.1611311612364255</v>
      </c>
      <c r="DI29" s="6">
        <v>0.99274193548387102</v>
      </c>
      <c r="DJ29" s="7">
        <v>1.0415322580645161</v>
      </c>
      <c r="DK29" s="8">
        <f t="shared" si="10"/>
        <v>1.0425066884904419</v>
      </c>
      <c r="DL29" s="9"/>
      <c r="DM29" s="6">
        <v>0.95171367521367545</v>
      </c>
      <c r="DN29" s="7">
        <v>1.0458794142980168</v>
      </c>
      <c r="DO29" s="6">
        <v>0.98583333333333334</v>
      </c>
      <c r="DP29" s="7">
        <v>0.98916666666666664</v>
      </c>
      <c r="DQ29" s="8">
        <f t="shared" si="11"/>
        <v>0.99314827237792302</v>
      </c>
      <c r="DR29" s="9"/>
      <c r="DS29" s="6">
        <v>0.98109053497942389</v>
      </c>
      <c r="DT29" s="7">
        <v>1.0442238805970154</v>
      </c>
      <c r="DU29" s="6">
        <v>1.021505376344086</v>
      </c>
      <c r="DV29" s="7">
        <v>0.99354838709677418</v>
      </c>
      <c r="DW29" s="8">
        <f t="shared" si="12"/>
        <v>1.0100920447543249</v>
      </c>
      <c r="DX29" s="10"/>
      <c r="DY29" s="6">
        <v>1.0249145299145299</v>
      </c>
      <c r="DZ29" s="7">
        <v>1.1387730587730578</v>
      </c>
      <c r="EA29" s="6">
        <v>0.98043010752688176</v>
      </c>
      <c r="EB29" s="7">
        <v>1.0376344086021505</v>
      </c>
      <c r="EC29" s="8">
        <f t="shared" si="13"/>
        <v>1.0454380262041552</v>
      </c>
      <c r="ED29" s="11"/>
      <c r="EE29" s="12">
        <v>0.90775273865414685</v>
      </c>
      <c r="EF29" s="13">
        <v>0.81550617283950522</v>
      </c>
      <c r="EG29" s="12">
        <v>1.0066666666666666</v>
      </c>
      <c r="EH29" s="13">
        <v>1.0249999999999999</v>
      </c>
      <c r="EI29" s="8">
        <f t="shared" si="14"/>
        <v>0.93873139454007959</v>
      </c>
      <c r="EJ29" s="10"/>
      <c r="EK29" s="12">
        <v>0.84471841704718442</v>
      </c>
      <c r="EL29" s="13">
        <v>1.2150896057347658</v>
      </c>
      <c r="EM29" s="12">
        <v>1.0137096774193548</v>
      </c>
      <c r="EN29" s="13">
        <v>0.94596774193548383</v>
      </c>
      <c r="EO29" s="8">
        <f t="shared" si="15"/>
        <v>1.0048713605341972</v>
      </c>
    </row>
    <row r="30" spans="1:145" x14ac:dyDescent="0.25">
      <c r="A30" s="57" t="s">
        <v>51</v>
      </c>
      <c r="B30" s="5" t="s">
        <v>24</v>
      </c>
      <c r="C30" s="6">
        <v>0.80799999999999905</v>
      </c>
      <c r="D30" s="7">
        <v>1.1639585185185206</v>
      </c>
      <c r="E30" s="6">
        <v>0.69138888888888916</v>
      </c>
      <c r="F30" s="7">
        <v>1.3232833333333323</v>
      </c>
      <c r="G30" s="8">
        <v>0.90515634259259292</v>
      </c>
      <c r="H30" s="9"/>
      <c r="I30" s="6">
        <v>0.69948387096774145</v>
      </c>
      <c r="J30" s="7">
        <v>1.2431684587813645</v>
      </c>
      <c r="K30" s="6">
        <v>0.69287634408602161</v>
      </c>
      <c r="L30" s="7">
        <v>1.4593629032258066</v>
      </c>
      <c r="M30" s="8">
        <v>0.90515634259259292</v>
      </c>
      <c r="N30" s="9"/>
      <c r="O30" s="6">
        <v>0.5895325670498085</v>
      </c>
      <c r="P30" s="7">
        <v>1.1938850574712665</v>
      </c>
      <c r="Q30" s="6">
        <v>0.81579885057471302</v>
      </c>
      <c r="R30" s="7">
        <v>1.3828764367816082</v>
      </c>
      <c r="S30" s="8">
        <v>0.90515634259259292</v>
      </c>
      <c r="T30" s="9"/>
      <c r="U30" s="6">
        <v>0.82960573476702382</v>
      </c>
      <c r="V30" s="7">
        <v>1.0934322580645184</v>
      </c>
      <c r="W30" s="6">
        <v>0.60483333333333333</v>
      </c>
      <c r="X30" s="7">
        <v>1.4908172043010746</v>
      </c>
      <c r="Y30" s="8">
        <v>0.90515634259259292</v>
      </c>
      <c r="Z30" s="9"/>
      <c r="AA30" s="6">
        <v>0.855469534050178</v>
      </c>
      <c r="AB30" s="7">
        <v>0.98753118279570118</v>
      </c>
      <c r="AC30" s="6">
        <v>0.69489247311827995</v>
      </c>
      <c r="AD30" s="7">
        <v>1.3039139784946225</v>
      </c>
      <c r="AE30" s="8">
        <v>0.90515634259259292</v>
      </c>
      <c r="AF30" s="9"/>
      <c r="AG30" s="6">
        <v>0.77066666666666572</v>
      </c>
      <c r="AH30" s="7">
        <v>1.1213200000000032</v>
      </c>
      <c r="AI30" s="6">
        <v>0.69138888888888916</v>
      </c>
      <c r="AJ30" s="7">
        <v>1.2599999999999993</v>
      </c>
      <c r="AK30" s="8">
        <v>0.90515634259259292</v>
      </c>
      <c r="AL30" s="9"/>
      <c r="AM30" s="6">
        <v>0.6997706093189956</v>
      </c>
      <c r="AN30" s="7">
        <v>1.1509075268817237</v>
      </c>
      <c r="AO30" s="6">
        <v>0.59408602150537648</v>
      </c>
      <c r="AP30" s="7">
        <v>1.3423360215053759</v>
      </c>
      <c r="AQ30" s="8">
        <v>0.90515634259259292</v>
      </c>
      <c r="AR30" s="9"/>
      <c r="AS30" s="6">
        <v>0.75220740740740655</v>
      </c>
      <c r="AT30" s="7">
        <v>1.0341318518518541</v>
      </c>
      <c r="AU30" s="6">
        <v>0.78152777777777827</v>
      </c>
      <c r="AV30" s="7">
        <v>1.0527583333333328</v>
      </c>
      <c r="AW30" s="8">
        <v>0.90515634259259292</v>
      </c>
      <c r="AX30" s="9"/>
      <c r="AY30" s="6">
        <v>0.96982456140350881</v>
      </c>
      <c r="AZ30" s="7">
        <v>1.0586533776301217</v>
      </c>
      <c r="BA30" s="6">
        <v>0.90201612903225803</v>
      </c>
      <c r="BB30" s="7">
        <v>1.0557741935483871</v>
      </c>
      <c r="BC30" s="8">
        <f t="shared" si="0"/>
        <v>0.99656706540356887</v>
      </c>
      <c r="BD30" s="9"/>
      <c r="BE30" s="6">
        <v>1.1317293233082708</v>
      </c>
      <c r="BF30" s="7">
        <v>1.0874123292727942</v>
      </c>
      <c r="BG30" s="6">
        <v>0.92069354838709683</v>
      </c>
      <c r="BH30" s="7">
        <v>1.2589059139784946</v>
      </c>
      <c r="BI30" s="8">
        <f t="shared" si="1"/>
        <v>1.099685278736664</v>
      </c>
      <c r="BJ30" s="9"/>
      <c r="BK30" s="6">
        <v>1.1948113695090437</v>
      </c>
      <c r="BL30" s="7">
        <v>1.0331714394807179</v>
      </c>
      <c r="BM30" s="6">
        <v>0.86750000000000005</v>
      </c>
      <c r="BN30" s="7">
        <v>1.3633722222222227</v>
      </c>
      <c r="BO30" s="8">
        <f t="shared" si="2"/>
        <v>1.114713757802996</v>
      </c>
      <c r="BP30" s="9"/>
      <c r="BQ30" s="6">
        <v>1.2242721791558997</v>
      </c>
      <c r="BR30" s="7">
        <v>1.2843986254295541</v>
      </c>
      <c r="BS30" s="6">
        <v>0.85375000000000001</v>
      </c>
      <c r="BT30" s="7">
        <v>1.4169944444444444</v>
      </c>
      <c r="BU30" s="8">
        <f t="shared" si="3"/>
        <v>1.1948538122574746</v>
      </c>
      <c r="BV30" s="9"/>
      <c r="BW30" s="6">
        <v>1.0843066322136095</v>
      </c>
      <c r="BX30" s="7">
        <v>1.411638029782359</v>
      </c>
      <c r="BY30" s="6">
        <v>0.93611111111111101</v>
      </c>
      <c r="BZ30" s="7">
        <v>1.7217194444444452</v>
      </c>
      <c r="CA30" s="8">
        <f t="shared" si="4"/>
        <v>1.2884438043878812</v>
      </c>
      <c r="CB30" s="9"/>
      <c r="CC30" s="6">
        <v>0.98650292397660821</v>
      </c>
      <c r="CD30" s="7">
        <v>1.186015503875969</v>
      </c>
      <c r="CE30" s="6">
        <v>0.74233333333333329</v>
      </c>
      <c r="CF30" s="7">
        <v>1.3756317204301078</v>
      </c>
      <c r="CG30" s="8">
        <f t="shared" si="5"/>
        <v>1.0726208704040046</v>
      </c>
      <c r="CH30" s="9"/>
      <c r="CI30" s="6">
        <v>0.93234444444444442</v>
      </c>
      <c r="CJ30" s="7">
        <v>1.1285539215686275</v>
      </c>
      <c r="CK30" s="6">
        <v>0.88167857142857142</v>
      </c>
      <c r="CL30" s="7">
        <v>1.4195267857142864</v>
      </c>
      <c r="CM30" s="8">
        <f t="shared" si="6"/>
        <v>1.0905259307889825</v>
      </c>
      <c r="CN30" s="9"/>
      <c r="CO30" s="6">
        <v>1.1387936507936509</v>
      </c>
      <c r="CP30" s="7">
        <v>1.2016360280546325</v>
      </c>
      <c r="CQ30" s="6">
        <v>1.0524301075268818</v>
      </c>
      <c r="CR30" s="7">
        <v>1.1949435483870967</v>
      </c>
      <c r="CS30" s="8">
        <f t="shared" si="7"/>
        <v>1.1469508336905656</v>
      </c>
      <c r="CT30" s="9"/>
      <c r="CU30" s="6">
        <v>0.98817204301075268</v>
      </c>
      <c r="CV30" s="7">
        <v>0.93834777150031357</v>
      </c>
      <c r="CW30" s="6">
        <v>0.95343010752688151</v>
      </c>
      <c r="CX30" s="7">
        <v>1.5904462365591425</v>
      </c>
      <c r="CY30" s="8">
        <f t="shared" si="8"/>
        <v>1.1175990396492725</v>
      </c>
      <c r="CZ30" s="9"/>
      <c r="DA30" s="6">
        <v>1.1482291666666671</v>
      </c>
      <c r="DB30" s="7">
        <v>1.0909178082191791</v>
      </c>
      <c r="DC30" s="6">
        <v>0.95</v>
      </c>
      <c r="DD30" s="7">
        <v>1.2031666666666672</v>
      </c>
      <c r="DE30" s="8">
        <f t="shared" si="9"/>
        <v>1.0980784103881283</v>
      </c>
      <c r="DF30" s="9"/>
      <c r="DG30" s="6">
        <v>1.0440100250626567</v>
      </c>
      <c r="DH30" s="7">
        <v>0.95425470653377631</v>
      </c>
      <c r="DI30" s="6">
        <v>0.81115053763440859</v>
      </c>
      <c r="DJ30" s="7">
        <v>1.1460376344086021</v>
      </c>
      <c r="DK30" s="8">
        <f t="shared" si="10"/>
        <v>0.98886322590986087</v>
      </c>
      <c r="DL30" s="9"/>
      <c r="DM30" s="6">
        <v>0.80400000000000005</v>
      </c>
      <c r="DN30" s="7">
        <v>1.1113600610920207</v>
      </c>
      <c r="DO30" s="6">
        <v>0.813161111111111</v>
      </c>
      <c r="DP30" s="7">
        <v>1.1155333333333337</v>
      </c>
      <c r="DQ30" s="8">
        <f t="shared" si="11"/>
        <v>0.96101362638411625</v>
      </c>
      <c r="DR30" s="9"/>
      <c r="DS30" s="6">
        <v>0.91201336675020883</v>
      </c>
      <c r="DT30" s="7">
        <v>1.0072115171650056</v>
      </c>
      <c r="DU30" s="6">
        <v>0.98923655913978503</v>
      </c>
      <c r="DV30" s="7">
        <v>1.0177661290322579</v>
      </c>
      <c r="DW30" s="8">
        <f t="shared" si="12"/>
        <v>0.98155689302181437</v>
      </c>
      <c r="DX30" s="10"/>
      <c r="DY30" s="6">
        <v>0.97027777777777735</v>
      </c>
      <c r="DZ30" s="7">
        <v>1.0686590563165919</v>
      </c>
      <c r="EA30" s="6">
        <v>0.93384946236559163</v>
      </c>
      <c r="EB30" s="7">
        <v>1.1884193548387085</v>
      </c>
      <c r="EC30" s="8">
        <f t="shared" si="13"/>
        <v>1.0403014128246673</v>
      </c>
      <c r="ED30" s="11"/>
      <c r="EE30" s="12">
        <v>0.77287417218543042</v>
      </c>
      <c r="EF30" s="13">
        <v>1.0407987781596033</v>
      </c>
      <c r="EG30" s="12">
        <v>0.82690555555555545</v>
      </c>
      <c r="EH30" s="13">
        <v>1.1855916666666666</v>
      </c>
      <c r="EI30" s="8">
        <f t="shared" si="14"/>
        <v>0.95654254314181397</v>
      </c>
      <c r="EJ30" s="10"/>
      <c r="EK30" s="12">
        <v>0.57634401709401695</v>
      </c>
      <c r="EL30" s="13">
        <v>1.228068100358424</v>
      </c>
      <c r="EM30" s="12">
        <v>0.81034408602150543</v>
      </c>
      <c r="EN30" s="13">
        <v>0.85317419354838731</v>
      </c>
      <c r="EO30" s="8">
        <f t="shared" si="15"/>
        <v>0.8669825992555833</v>
      </c>
    </row>
    <row r="31" spans="1:145" x14ac:dyDescent="0.25">
      <c r="A31" s="57" t="s">
        <v>51</v>
      </c>
      <c r="B31" s="5" t="s">
        <v>26</v>
      </c>
      <c r="C31" s="6">
        <v>0.94318148148148073</v>
      </c>
      <c r="D31" s="7">
        <v>0.83540246913580196</v>
      </c>
      <c r="E31" s="6">
        <v>0.46500000000000002</v>
      </c>
      <c r="F31" s="7">
        <v>1.1769444444444446</v>
      </c>
      <c r="G31" s="8">
        <v>1.1775669238683131</v>
      </c>
      <c r="H31" s="9"/>
      <c r="I31" s="6">
        <v>0.93180645161290276</v>
      </c>
      <c r="J31" s="7">
        <v>0.85732536837913143</v>
      </c>
      <c r="K31" s="6">
        <v>0.47983870967741937</v>
      </c>
      <c r="L31" s="7">
        <v>1.1336021505376346</v>
      </c>
      <c r="M31" s="8">
        <v>1.1775669238683131</v>
      </c>
      <c r="N31" s="9"/>
      <c r="O31" s="6">
        <v>1.0727969348658997</v>
      </c>
      <c r="P31" s="7">
        <v>0.87002639421030303</v>
      </c>
      <c r="Q31" s="6">
        <v>0.52212643678160919</v>
      </c>
      <c r="R31" s="7">
        <v>1.1872126436781612</v>
      </c>
      <c r="S31" s="8">
        <v>1.1775669238683131</v>
      </c>
      <c r="T31" s="9"/>
      <c r="U31" s="6">
        <v>0.992544802867383</v>
      </c>
      <c r="V31" s="7">
        <v>1.0801449621664703</v>
      </c>
      <c r="W31" s="6">
        <v>0.48010752688172037</v>
      </c>
      <c r="X31" s="7">
        <v>1.8033602150537633</v>
      </c>
      <c r="Y31" s="8">
        <v>1.1775669238683131</v>
      </c>
      <c r="Z31" s="9"/>
      <c r="AA31" s="6">
        <v>1.0474946236559131</v>
      </c>
      <c r="AB31" s="7">
        <v>1.0639442453205921</v>
      </c>
      <c r="AC31" s="6">
        <v>0.64005376344086029</v>
      </c>
      <c r="AD31" s="7">
        <v>1.9791129032258064</v>
      </c>
      <c r="AE31" s="8">
        <v>1.1775669238683131</v>
      </c>
      <c r="AF31" s="9"/>
      <c r="AG31" s="6">
        <v>0.87823703703703648</v>
      </c>
      <c r="AH31" s="7">
        <v>1.1074074074074087</v>
      </c>
      <c r="AI31" s="6">
        <v>0.60833333333333328</v>
      </c>
      <c r="AJ31" s="7">
        <v>1.9913888888888891</v>
      </c>
      <c r="AK31" s="8">
        <v>1.1775669238683131</v>
      </c>
      <c r="AL31" s="9"/>
      <c r="AM31" s="6">
        <v>0.96188172043010634</v>
      </c>
      <c r="AN31" s="7">
        <v>1.149401831939469</v>
      </c>
      <c r="AO31" s="6">
        <v>0.57701612903225807</v>
      </c>
      <c r="AP31" s="7">
        <v>2.1564516129032256</v>
      </c>
      <c r="AQ31" s="8">
        <v>1.1775669238683131</v>
      </c>
      <c r="AR31" s="9"/>
      <c r="AS31" s="6">
        <v>1.0308111111111107</v>
      </c>
      <c r="AT31" s="7">
        <v>1.1043176954732525</v>
      </c>
      <c r="AU31" s="6">
        <v>0.66680555555555565</v>
      </c>
      <c r="AV31" s="7">
        <v>1.9083333333333334</v>
      </c>
      <c r="AW31" s="8">
        <v>1.1775669238683131</v>
      </c>
      <c r="AX31" s="9"/>
      <c r="AY31" s="6">
        <v>0.8732043010752687</v>
      </c>
      <c r="AZ31" s="7">
        <v>0.87436989247311825</v>
      </c>
      <c r="BA31" s="6">
        <v>0.52029569892473126</v>
      </c>
      <c r="BB31" s="7">
        <v>0.8756093189964157</v>
      </c>
      <c r="BC31" s="8">
        <f t="shared" si="0"/>
        <v>0.7858698028673835</v>
      </c>
      <c r="BD31" s="9"/>
      <c r="BE31" s="6">
        <v>0.90134050179211467</v>
      </c>
      <c r="BF31" s="7">
        <v>0.81677562724014352</v>
      </c>
      <c r="BG31" s="6">
        <v>0.93899999999999995</v>
      </c>
      <c r="BH31" s="7">
        <v>0.86577060931899641</v>
      </c>
      <c r="BI31" s="8">
        <f t="shared" si="1"/>
        <v>0.88072168458781364</v>
      </c>
      <c r="BJ31" s="9"/>
      <c r="BK31" s="6">
        <v>1.0004037037037037</v>
      </c>
      <c r="BL31" s="7">
        <v>0.7921125925925927</v>
      </c>
      <c r="BM31" s="6">
        <v>0.96833333333333338</v>
      </c>
      <c r="BN31" s="7">
        <v>0.85083333333333333</v>
      </c>
      <c r="BO31" s="8">
        <f t="shared" si="2"/>
        <v>0.90292074074074069</v>
      </c>
      <c r="BP31" s="9"/>
      <c r="BQ31" s="6">
        <v>1.0315666666666665</v>
      </c>
      <c r="BR31" s="7">
        <v>0.88681925925925909</v>
      </c>
      <c r="BS31" s="6">
        <v>1.07</v>
      </c>
      <c r="BT31" s="7">
        <v>0.87944444444444447</v>
      </c>
      <c r="BU31" s="8">
        <f t="shared" si="3"/>
        <v>0.9669575925925924</v>
      </c>
      <c r="BV31" s="9"/>
      <c r="BW31" s="6">
        <v>0.96443703703703709</v>
      </c>
      <c r="BX31" s="7">
        <v>1.0286755555555558</v>
      </c>
      <c r="BY31" s="6">
        <v>1.1225000000000001</v>
      </c>
      <c r="BZ31" s="7">
        <v>0.87685185185185177</v>
      </c>
      <c r="CA31" s="8">
        <f t="shared" si="4"/>
        <v>0.9981161111111112</v>
      </c>
      <c r="CB31" s="9"/>
      <c r="CC31" s="6">
        <v>0.95372569444444411</v>
      </c>
      <c r="CD31" s="7">
        <v>1.1350225563909773</v>
      </c>
      <c r="CE31" s="6">
        <v>1.0032258064516129</v>
      </c>
      <c r="CF31" s="7">
        <v>1.2870967741935484</v>
      </c>
      <c r="CG31" s="8">
        <f t="shared" si="5"/>
        <v>1.0947677078701457</v>
      </c>
      <c r="CH31" s="9"/>
      <c r="CI31" s="6">
        <v>0.92470114942528747</v>
      </c>
      <c r="CJ31" s="7">
        <v>1.0363351851851852</v>
      </c>
      <c r="CK31" s="6">
        <v>1.0178571428571428</v>
      </c>
      <c r="CL31" s="7">
        <v>1.2839285714285715</v>
      </c>
      <c r="CM31" s="8">
        <f t="shared" si="6"/>
        <v>1.0657055122240466</v>
      </c>
      <c r="CN31" s="9"/>
      <c r="CO31" s="6">
        <v>1.1271631944444442</v>
      </c>
      <c r="CP31" s="7">
        <v>1.1957159565580615</v>
      </c>
      <c r="CQ31" s="6">
        <v>1.1016129032258064</v>
      </c>
      <c r="CR31" s="7">
        <v>1.1540322580645161</v>
      </c>
      <c r="CS31" s="8">
        <f t="shared" si="7"/>
        <v>1.1446310780732072</v>
      </c>
      <c r="CT31" s="9"/>
      <c r="CU31" s="6">
        <v>1.0324979423868315</v>
      </c>
      <c r="CV31" s="7">
        <v>1.0656163129421539</v>
      </c>
      <c r="CW31" s="6">
        <v>0.98709677419354835</v>
      </c>
      <c r="CX31" s="7">
        <v>1.0665322580645162</v>
      </c>
      <c r="CY31" s="8">
        <f t="shared" si="8"/>
        <v>1.0379358218967625</v>
      </c>
      <c r="CZ31" s="9"/>
      <c r="DA31" s="6">
        <v>0.94851481481481481</v>
      </c>
      <c r="DB31" s="7">
        <v>1.0669606837606829</v>
      </c>
      <c r="DC31" s="6">
        <v>1.0483333333333333</v>
      </c>
      <c r="DD31" s="7">
        <v>1.7054166666666666</v>
      </c>
      <c r="DE31" s="8">
        <f t="shared" si="9"/>
        <v>1.1923063746438745</v>
      </c>
      <c r="DF31" s="9"/>
      <c r="DG31" s="6">
        <v>0.85180661577608163</v>
      </c>
      <c r="DH31" s="7">
        <v>1.1910151515151517</v>
      </c>
      <c r="DI31" s="6">
        <v>1.0064516129032257</v>
      </c>
      <c r="DJ31" s="7">
        <v>1.5266129032258065</v>
      </c>
      <c r="DK31" s="8">
        <f t="shared" si="10"/>
        <v>1.1439715708550664</v>
      </c>
      <c r="DL31" s="9"/>
      <c r="DM31" s="6">
        <v>0.83880776014109326</v>
      </c>
      <c r="DN31" s="7">
        <v>1.1125277777777778</v>
      </c>
      <c r="DO31" s="6">
        <v>0.98</v>
      </c>
      <c r="DP31" s="7">
        <v>1.5683333333333334</v>
      </c>
      <c r="DQ31" s="8">
        <f t="shared" si="11"/>
        <v>1.1249172178130511</v>
      </c>
      <c r="DR31" s="9"/>
      <c r="DS31" s="6">
        <v>0.91559287531806599</v>
      </c>
      <c r="DT31" s="7">
        <v>1.1269360269360265</v>
      </c>
      <c r="DU31" s="6">
        <v>0.96989247311827964</v>
      </c>
      <c r="DV31" s="7">
        <v>1.4787634408602151</v>
      </c>
      <c r="DW31" s="8">
        <f t="shared" si="12"/>
        <v>1.1227962040581467</v>
      </c>
      <c r="DX31" s="10"/>
      <c r="DY31" s="6">
        <v>0.90168959435626084</v>
      </c>
      <c r="DZ31" s="7">
        <v>1.1367482638888886</v>
      </c>
      <c r="EA31" s="6">
        <v>1.0373655913978497</v>
      </c>
      <c r="EB31" s="7">
        <v>1.4272849462365593</v>
      </c>
      <c r="EC31" s="8">
        <f t="shared" si="13"/>
        <v>1.1257720989698896</v>
      </c>
      <c r="ED31" s="11"/>
      <c r="EE31" s="12">
        <v>0.79109309309309372</v>
      </c>
      <c r="EF31" s="13">
        <v>1.2116684027777773</v>
      </c>
      <c r="EG31" s="12">
        <v>1.0105555555555554</v>
      </c>
      <c r="EH31" s="13">
        <v>1.4634666666666667</v>
      </c>
      <c r="EI31" s="8">
        <f t="shared" si="14"/>
        <v>1.1191959295232734</v>
      </c>
      <c r="EJ31" s="10"/>
      <c r="EK31" s="12">
        <v>0.59647649572649575</v>
      </c>
      <c r="EL31" s="13">
        <v>1.2664731182795697</v>
      </c>
      <c r="EM31" s="12">
        <v>0.48467741935483871</v>
      </c>
      <c r="EN31" s="13">
        <v>0.68279569892473113</v>
      </c>
      <c r="EO31" s="8">
        <f t="shared" si="15"/>
        <v>0.75760568307140885</v>
      </c>
    </row>
    <row r="32" spans="1:145" x14ac:dyDescent="0.25">
      <c r="A32" s="55" t="s">
        <v>51</v>
      </c>
      <c r="B32" s="15" t="s">
        <v>32</v>
      </c>
      <c r="C32" s="6">
        <v>0.84259259259259212</v>
      </c>
      <c r="D32" s="7">
        <v>1.0221629629629647</v>
      </c>
      <c r="E32" s="6">
        <v>0.92222222222222194</v>
      </c>
      <c r="F32" s="7">
        <v>0.93148148148148113</v>
      </c>
      <c r="G32" s="8">
        <v>1.0014638888888889</v>
      </c>
      <c r="H32" s="9"/>
      <c r="I32" s="6">
        <v>0.61144444444444446</v>
      </c>
      <c r="J32" s="7">
        <v>1.0077347670250891</v>
      </c>
      <c r="K32" s="6">
        <v>0.93924731182795673</v>
      </c>
      <c r="L32" s="7">
        <v>0.93851254480286772</v>
      </c>
      <c r="M32" s="8">
        <v>1.0014638888888889</v>
      </c>
      <c r="N32" s="9"/>
      <c r="O32" s="6">
        <v>0.86089272030651309</v>
      </c>
      <c r="P32" s="7">
        <v>1.0184750957854416</v>
      </c>
      <c r="Q32" s="6">
        <v>0.87212643678160895</v>
      </c>
      <c r="R32" s="7">
        <v>0.97055555555555573</v>
      </c>
      <c r="S32" s="8">
        <v>1.0014638888888889</v>
      </c>
      <c r="T32" s="9"/>
      <c r="U32" s="6">
        <v>0.87293548387096742</v>
      </c>
      <c r="V32" s="7">
        <v>0.97477777777777819</v>
      </c>
      <c r="W32" s="6">
        <v>1.061559139784946</v>
      </c>
      <c r="X32" s="7">
        <v>0.97739426523297501</v>
      </c>
      <c r="Y32" s="8">
        <v>1.0014638888888889</v>
      </c>
      <c r="Z32" s="9"/>
      <c r="AA32" s="6">
        <v>0.87141577060931852</v>
      </c>
      <c r="AB32" s="7">
        <v>0.92713799283154197</v>
      </c>
      <c r="AC32" s="6">
        <v>0.94623655913978488</v>
      </c>
      <c r="AD32" s="7">
        <v>0.94774910394265233</v>
      </c>
      <c r="AE32" s="8">
        <v>1.0014638888888889</v>
      </c>
      <c r="AF32" s="9"/>
      <c r="AG32" s="6">
        <v>1.0768444444444434</v>
      </c>
      <c r="AH32" s="7">
        <v>0.87059999999999971</v>
      </c>
      <c r="AI32" s="6">
        <v>0.87498888888888848</v>
      </c>
      <c r="AJ32" s="7">
        <v>1.0607259259259258</v>
      </c>
      <c r="AK32" s="8">
        <v>1.0014638888888889</v>
      </c>
      <c r="AL32" s="9"/>
      <c r="AM32" s="6">
        <v>0.95958422939068111</v>
      </c>
      <c r="AN32" s="7">
        <v>1.0469534050179219</v>
      </c>
      <c r="AO32" s="6">
        <v>0.90213978494623626</v>
      </c>
      <c r="AP32" s="7">
        <v>1.0125627240143373</v>
      </c>
      <c r="AQ32" s="8">
        <v>1.0014638888888889</v>
      </c>
      <c r="AR32" s="9"/>
      <c r="AS32" s="6">
        <v>1.0992222222222221</v>
      </c>
      <c r="AT32" s="7">
        <v>0.95916296296296311</v>
      </c>
      <c r="AU32" s="6">
        <v>0.93777777777777749</v>
      </c>
      <c r="AV32" s="7">
        <v>1.0096925925925928</v>
      </c>
      <c r="AW32" s="8">
        <v>1.0014638888888889</v>
      </c>
      <c r="AX32" s="9"/>
      <c r="AY32" s="6">
        <v>0.89240143369175651</v>
      </c>
      <c r="AZ32" s="7">
        <v>1.0129534050179212</v>
      </c>
      <c r="BA32" s="6">
        <v>0.9838709677419355</v>
      </c>
      <c r="BB32" s="7">
        <v>1.034021505376344</v>
      </c>
      <c r="BC32" s="8">
        <f t="shared" si="0"/>
        <v>0.98081182795698929</v>
      </c>
      <c r="BD32" s="9"/>
      <c r="BE32" s="6">
        <v>0.91123297491039457</v>
      </c>
      <c r="BF32" s="7">
        <v>1.1152939068100356</v>
      </c>
      <c r="BG32" s="6">
        <v>0.89865591397849454</v>
      </c>
      <c r="BH32" s="7">
        <v>1.0319784946236559</v>
      </c>
      <c r="BI32" s="8">
        <f t="shared" si="1"/>
        <v>0.98929032258064509</v>
      </c>
      <c r="BJ32" s="9"/>
      <c r="BK32" s="6">
        <v>0.83904814814814821</v>
      </c>
      <c r="BL32" s="7">
        <v>1.0187203703703702</v>
      </c>
      <c r="BM32" s="6">
        <v>0.97693333333333332</v>
      </c>
      <c r="BN32" s="7">
        <v>1.0347111111111111</v>
      </c>
      <c r="BO32" s="8">
        <f t="shared" si="2"/>
        <v>0.96735324074074069</v>
      </c>
      <c r="BP32" s="9"/>
      <c r="BQ32" s="6">
        <v>0.89157407407407463</v>
      </c>
      <c r="BR32" s="7">
        <v>1.1637425925925922</v>
      </c>
      <c r="BS32" s="6">
        <v>1.0169444444444444</v>
      </c>
      <c r="BT32" s="7">
        <v>1.171648148148148</v>
      </c>
      <c r="BU32" s="8">
        <f t="shared" si="3"/>
        <v>1.0609773148148147</v>
      </c>
      <c r="BV32" s="9"/>
      <c r="BW32" s="6">
        <v>0.84324444444444435</v>
      </c>
      <c r="BX32" s="7">
        <v>1.2456999999999991</v>
      </c>
      <c r="BY32" s="6">
        <v>1.0241444444444445</v>
      </c>
      <c r="BZ32" s="7">
        <v>1.3394962962962971</v>
      </c>
      <c r="CA32" s="8">
        <f t="shared" si="4"/>
        <v>1.1131462962962964</v>
      </c>
      <c r="CB32" s="9"/>
      <c r="CC32" s="6">
        <v>0.80856272401433693</v>
      </c>
      <c r="CD32" s="7">
        <v>1.0660949820788528</v>
      </c>
      <c r="CE32" s="6">
        <v>0.94512903225806455</v>
      </c>
      <c r="CF32" s="7">
        <v>1.3775913978494625</v>
      </c>
      <c r="CG32" s="8">
        <f t="shared" si="5"/>
        <v>1.0493445340501792</v>
      </c>
      <c r="CH32" s="9"/>
      <c r="CI32" s="6">
        <v>0.81444047619047621</v>
      </c>
      <c r="CJ32" s="7">
        <v>0.97233928571428574</v>
      </c>
      <c r="CK32" s="6">
        <v>0.9106428571428572</v>
      </c>
      <c r="CL32" s="7">
        <v>1.1169285714285715</v>
      </c>
      <c r="CM32" s="8">
        <f t="shared" si="6"/>
        <v>0.95358779761904766</v>
      </c>
      <c r="CN32" s="9"/>
      <c r="CO32" s="6">
        <v>1.0446917562724021</v>
      </c>
      <c r="CP32" s="7">
        <v>1.1103118279569884</v>
      </c>
      <c r="CQ32" s="6">
        <v>1.0643870967741937</v>
      </c>
      <c r="CR32" s="7">
        <v>1.076078853046595</v>
      </c>
      <c r="CS32" s="8">
        <f t="shared" si="7"/>
        <v>1.0738673835125447</v>
      </c>
      <c r="CT32" s="9"/>
      <c r="CU32" s="6">
        <v>1.1810394265232971</v>
      </c>
      <c r="CV32" s="7">
        <v>0.9442662570404502</v>
      </c>
      <c r="CW32" s="6">
        <v>1.0064516129032257</v>
      </c>
      <c r="CX32" s="7">
        <v>1.0467741935483872</v>
      </c>
      <c r="CY32" s="8">
        <f t="shared" si="8"/>
        <v>1.0446328725038401</v>
      </c>
      <c r="CZ32" s="9"/>
      <c r="DA32" s="6">
        <v>1.0041074074074079</v>
      </c>
      <c r="DB32" s="7">
        <v>1.0520740740740724</v>
      </c>
      <c r="DC32" s="6">
        <v>1.0827222222222219</v>
      </c>
      <c r="DD32" s="7">
        <v>1.2061407407407403</v>
      </c>
      <c r="DE32" s="8">
        <f t="shared" si="9"/>
        <v>1.0862611111111105</v>
      </c>
      <c r="DF32" s="9"/>
      <c r="DG32" s="6">
        <v>0.77850537634408601</v>
      </c>
      <c r="DH32" s="7">
        <v>0.94535663082437182</v>
      </c>
      <c r="DI32" s="6">
        <v>0.87219354838709673</v>
      </c>
      <c r="DJ32" s="7">
        <v>1.0348064516129032</v>
      </c>
      <c r="DK32" s="8">
        <f t="shared" si="10"/>
        <v>0.90771550179211447</v>
      </c>
      <c r="DL32" s="9"/>
      <c r="DM32" s="6">
        <v>0.87814444444444473</v>
      </c>
      <c r="DN32" s="7">
        <v>0.94648518518518476</v>
      </c>
      <c r="DO32" s="6">
        <v>0.95099999999999996</v>
      </c>
      <c r="DP32" s="7">
        <v>1.5460407407407395</v>
      </c>
      <c r="DQ32" s="8">
        <f t="shared" si="11"/>
        <v>1.0804175925925923</v>
      </c>
      <c r="DR32" s="9"/>
      <c r="DS32" s="6">
        <v>0.83177419354838733</v>
      </c>
      <c r="DT32" s="7">
        <v>0.97305555555555401</v>
      </c>
      <c r="DU32" s="6">
        <v>1.0393010752688172</v>
      </c>
      <c r="DV32" s="7">
        <v>1.1802939068100362</v>
      </c>
      <c r="DW32" s="8">
        <f t="shared" si="12"/>
        <v>1.0061061827956985</v>
      </c>
      <c r="DX32" s="10"/>
      <c r="DY32" s="6">
        <v>1.0493518518518521</v>
      </c>
      <c r="DZ32" s="7">
        <v>0.96214814814814809</v>
      </c>
      <c r="EA32" s="6">
        <v>0.96468817204301094</v>
      </c>
      <c r="EB32" s="7">
        <v>1.1010465949820809</v>
      </c>
      <c r="EC32" s="8">
        <f t="shared" si="13"/>
        <v>1.019308691756273</v>
      </c>
      <c r="ED32" s="11"/>
      <c r="EE32" s="12">
        <v>1.0054616588419414</v>
      </c>
      <c r="EF32" s="13">
        <v>1.0360574074074071</v>
      </c>
      <c r="EG32" s="12">
        <v>1.0157888888888886</v>
      </c>
      <c r="EH32" s="13">
        <v>1.3315777777777777</v>
      </c>
      <c r="EI32" s="8">
        <f t="shared" si="14"/>
        <v>1.0972214332290036</v>
      </c>
      <c r="EJ32" s="10"/>
      <c r="EK32" s="12">
        <v>0.95036834094368328</v>
      </c>
      <c r="EL32" s="13">
        <v>0.78959677419354846</v>
      </c>
      <c r="EM32" s="12">
        <v>0.95208602150537669</v>
      </c>
      <c r="EN32" s="13">
        <v>1.0307813620071702</v>
      </c>
      <c r="EO32" s="8">
        <f t="shared" si="15"/>
        <v>0.93070812466244468</v>
      </c>
    </row>
    <row r="33" spans="1:145" x14ac:dyDescent="0.25">
      <c r="A33" s="55" t="s">
        <v>53</v>
      </c>
      <c r="B33" s="15" t="s">
        <v>12</v>
      </c>
      <c r="C33" s="6">
        <v>0.8371527777777773</v>
      </c>
      <c r="D33" s="7">
        <v>1.978555555555557</v>
      </c>
      <c r="E33" s="6">
        <v>0.96999999999999964</v>
      </c>
      <c r="F33" s="7">
        <v>1.6045833333333337</v>
      </c>
      <c r="G33" s="8">
        <v>1.4265185185185194</v>
      </c>
      <c r="H33" s="9"/>
      <c r="I33" s="6">
        <v>0.86627688172042927</v>
      </c>
      <c r="J33" s="7">
        <v>1.8526989247311831</v>
      </c>
      <c r="K33" s="6">
        <v>1.0107526881720428</v>
      </c>
      <c r="L33" s="7">
        <v>1.4333333333333336</v>
      </c>
      <c r="M33" s="8">
        <v>1.4265185185185194</v>
      </c>
      <c r="N33" s="9"/>
      <c r="O33" s="6">
        <v>0.92590229885057429</v>
      </c>
      <c r="P33" s="7">
        <v>1.9249923371647517</v>
      </c>
      <c r="Q33" s="6">
        <v>1.1057471264367813</v>
      </c>
      <c r="R33" s="7">
        <v>1.3722586206896552</v>
      </c>
      <c r="S33" s="8">
        <v>1.4265185185185194</v>
      </c>
      <c r="T33" s="9"/>
      <c r="U33" s="6">
        <v>1.1156630824372749</v>
      </c>
      <c r="V33" s="7">
        <v>2.1644265232974957</v>
      </c>
      <c r="W33" s="6">
        <v>0.98117741935483882</v>
      </c>
      <c r="X33" s="7">
        <v>0.98481182795698952</v>
      </c>
      <c r="Y33" s="8">
        <v>1.4265185185185194</v>
      </c>
      <c r="Z33" s="9"/>
      <c r="AA33" s="6">
        <v>1.0610394265232965</v>
      </c>
      <c r="AB33" s="7">
        <v>2.1747777777777837</v>
      </c>
      <c r="AC33" s="6">
        <v>0.98279569892473129</v>
      </c>
      <c r="AD33" s="7">
        <v>1.0032258064516135</v>
      </c>
      <c r="AE33" s="8">
        <v>1.4265185185185194</v>
      </c>
      <c r="AF33" s="9"/>
      <c r="AG33" s="6">
        <v>1.2043481481481471</v>
      </c>
      <c r="AH33" s="7">
        <v>2.23024444444445</v>
      </c>
      <c r="AI33" s="6">
        <v>0.93722222222222207</v>
      </c>
      <c r="AJ33" s="7">
        <v>1.3873611111111117</v>
      </c>
      <c r="AK33" s="8">
        <v>1.4265185185185194</v>
      </c>
      <c r="AL33" s="9"/>
      <c r="AM33" s="6">
        <v>1.2526702508960565</v>
      </c>
      <c r="AN33" s="7">
        <v>2.1607706093190004</v>
      </c>
      <c r="AO33" s="6">
        <v>0.94999462365591381</v>
      </c>
      <c r="AP33" s="7">
        <v>1.5389677419354844</v>
      </c>
      <c r="AQ33" s="8">
        <v>1.4265185185185194</v>
      </c>
      <c r="AR33" s="9"/>
      <c r="AS33" s="6">
        <v>1.0694074074074069</v>
      </c>
      <c r="AT33" s="7">
        <v>2.2965333333333366</v>
      </c>
      <c r="AU33" s="6">
        <v>0.81180555555555556</v>
      </c>
      <c r="AV33" s="7">
        <v>1.5283277777777782</v>
      </c>
      <c r="AW33" s="8">
        <v>1.4265185185185194</v>
      </c>
      <c r="AX33" s="9"/>
      <c r="AY33" s="6">
        <v>1.0835304659498208</v>
      </c>
      <c r="AZ33" s="7">
        <v>1.1863960573476706</v>
      </c>
      <c r="BA33" s="6">
        <v>0.95160215053763442</v>
      </c>
      <c r="BB33" s="7">
        <v>1.4048387096774193</v>
      </c>
      <c r="BC33" s="8">
        <f t="shared" si="0"/>
        <v>1.1565918458781361</v>
      </c>
      <c r="BD33" s="9"/>
      <c r="BE33" s="6">
        <v>1.2640860215053762</v>
      </c>
      <c r="BF33" s="7">
        <v>1.1954121863799283</v>
      </c>
      <c r="BG33" s="6">
        <v>0.98787634408602154</v>
      </c>
      <c r="BH33" s="7">
        <v>1.4364247311827956</v>
      </c>
      <c r="BI33" s="8">
        <f t="shared" si="1"/>
        <v>1.2209498207885303</v>
      </c>
      <c r="BJ33" s="9"/>
      <c r="BK33" s="6">
        <v>1.2034703703703704</v>
      </c>
      <c r="BL33" s="7">
        <v>1.2373518518518518</v>
      </c>
      <c r="BM33" s="6">
        <v>0.96597222222222223</v>
      </c>
      <c r="BN33" s="7">
        <v>1.4667999999999999</v>
      </c>
      <c r="BO33" s="8">
        <f t="shared" si="2"/>
        <v>1.2183986111111111</v>
      </c>
      <c r="BP33" s="9"/>
      <c r="BQ33" s="6">
        <v>1.1315481481481482</v>
      </c>
      <c r="BR33" s="7">
        <v>1.1509148148148147</v>
      </c>
      <c r="BS33" s="6">
        <v>0.99999444444444441</v>
      </c>
      <c r="BT33" s="7">
        <v>1.6173555555555557</v>
      </c>
      <c r="BU33" s="8">
        <f t="shared" si="3"/>
        <v>1.2249532407407409</v>
      </c>
      <c r="BV33" s="9"/>
      <c r="BW33" s="6">
        <v>1.1043407407407408</v>
      </c>
      <c r="BX33" s="7">
        <v>1.2301944444444453</v>
      </c>
      <c r="BY33" s="6">
        <v>0.93536666666666668</v>
      </c>
      <c r="BZ33" s="7">
        <v>1.5392166666666665</v>
      </c>
      <c r="CA33" s="8">
        <f t="shared" si="4"/>
        <v>1.2022796296296299</v>
      </c>
      <c r="CB33" s="9"/>
      <c r="CC33" s="6">
        <v>1.2423405017921147</v>
      </c>
      <c r="CD33" s="7">
        <v>1.354811827956989</v>
      </c>
      <c r="CE33" s="6">
        <v>0.87042473118279584</v>
      </c>
      <c r="CF33" s="7">
        <v>1.5991827956989246</v>
      </c>
      <c r="CG33" s="8">
        <f t="shared" si="5"/>
        <v>1.2666899641577061</v>
      </c>
      <c r="CH33" s="9"/>
      <c r="CI33" s="6">
        <v>1.2248928571428572</v>
      </c>
      <c r="CJ33" s="7">
        <v>1.3907480158730166</v>
      </c>
      <c r="CK33" s="6">
        <v>0.9459821428571431</v>
      </c>
      <c r="CL33" s="7">
        <v>1.5645892857142851</v>
      </c>
      <c r="CM33" s="8">
        <f t="shared" si="6"/>
        <v>1.2815530753968254</v>
      </c>
      <c r="CN33" s="9"/>
      <c r="CO33" s="6">
        <v>1.3810537634408604</v>
      </c>
      <c r="CP33" s="7">
        <v>1.238105734767025</v>
      </c>
      <c r="CQ33" s="6">
        <v>0.9902580645161293</v>
      </c>
      <c r="CR33" s="7">
        <v>1.5014354838709676</v>
      </c>
      <c r="CS33" s="8">
        <f t="shared" si="7"/>
        <v>1.2777132616487457</v>
      </c>
      <c r="CT33" s="9"/>
      <c r="CU33" s="6">
        <v>0.91672759856630814</v>
      </c>
      <c r="CV33" s="7">
        <v>1.3362078853046597</v>
      </c>
      <c r="CW33" s="6">
        <v>0.98202688172043029</v>
      </c>
      <c r="CX33" s="7">
        <v>1.0254444444444444</v>
      </c>
      <c r="CY33" s="8">
        <f t="shared" si="8"/>
        <v>1.0651017025089606</v>
      </c>
      <c r="CZ33" s="9"/>
      <c r="DA33" s="6">
        <v>1.1582592592592598</v>
      </c>
      <c r="DB33" s="7">
        <v>1.0640981481481468</v>
      </c>
      <c r="DC33" s="6">
        <v>0.74213333333333287</v>
      </c>
      <c r="DD33" s="7">
        <v>1.2349500000000011</v>
      </c>
      <c r="DE33" s="8">
        <f t="shared" si="9"/>
        <v>1.0498601851851852</v>
      </c>
      <c r="DF33" s="9"/>
      <c r="DG33" s="6">
        <v>0.90346953405017938</v>
      </c>
      <c r="DH33" s="7">
        <v>0.97460752688172059</v>
      </c>
      <c r="DI33" s="6">
        <v>1.0003709677419355</v>
      </c>
      <c r="DJ33" s="7">
        <v>1.0305161290322582</v>
      </c>
      <c r="DK33" s="8">
        <f t="shared" si="10"/>
        <v>0.97724103942652341</v>
      </c>
      <c r="DL33" s="9"/>
      <c r="DM33" s="6">
        <v>0.85605555555555568</v>
      </c>
      <c r="DN33" s="7">
        <v>0.92798148148148096</v>
      </c>
      <c r="DO33" s="6">
        <v>0.98317222222222256</v>
      </c>
      <c r="DP33" s="7">
        <v>0.973816666666667</v>
      </c>
      <c r="DQ33" s="8">
        <f t="shared" si="11"/>
        <v>0.93525648148148155</v>
      </c>
      <c r="DR33" s="9"/>
      <c r="DS33" s="6">
        <v>0.80479569892473124</v>
      </c>
      <c r="DT33" s="7">
        <v>0.98563082437276006</v>
      </c>
      <c r="DU33" s="6">
        <v>0.96704838709677432</v>
      </c>
      <c r="DV33" s="7">
        <v>1.0343870967741935</v>
      </c>
      <c r="DW33" s="8">
        <f t="shared" si="12"/>
        <v>0.9479655017921147</v>
      </c>
      <c r="DX33" s="10"/>
      <c r="DY33" s="6">
        <v>0.90145185185185217</v>
      </c>
      <c r="DZ33" s="7">
        <v>1.067768518518518</v>
      </c>
      <c r="EA33" s="6">
        <v>0.96651612903225848</v>
      </c>
      <c r="EB33" s="7">
        <v>1.0314516129032263</v>
      </c>
      <c r="EC33" s="8">
        <f t="shared" si="13"/>
        <v>0.99179702807646364</v>
      </c>
      <c r="ED33" s="11"/>
      <c r="EE33" s="12">
        <v>0.88933020344287994</v>
      </c>
      <c r="EF33" s="13">
        <v>0.94172592592592352</v>
      </c>
      <c r="EG33" s="12">
        <v>0.98206666666666664</v>
      </c>
      <c r="EH33" s="13">
        <v>1.0628</v>
      </c>
      <c r="EI33" s="8">
        <f t="shared" si="14"/>
        <v>0.96898069900886763</v>
      </c>
      <c r="EJ33" s="10"/>
      <c r="EK33" s="12">
        <v>0.8140730593607306</v>
      </c>
      <c r="EL33" s="13">
        <v>0.97060573476702505</v>
      </c>
      <c r="EM33" s="12">
        <v>0.94985483870967768</v>
      </c>
      <c r="EN33" s="13">
        <v>1.2922903225806468</v>
      </c>
      <c r="EO33" s="8">
        <f t="shared" si="15"/>
        <v>1.00670598885452</v>
      </c>
    </row>
    <row r="34" spans="1:145" x14ac:dyDescent="0.25">
      <c r="A34" s="55" t="s">
        <v>53</v>
      </c>
      <c r="B34" s="15" t="s">
        <v>19</v>
      </c>
      <c r="C34" s="6">
        <v>0.99627407407407331</v>
      </c>
      <c r="D34" s="7">
        <v>2.179027160493832</v>
      </c>
      <c r="E34" s="6">
        <v>1.1755555555555555</v>
      </c>
      <c r="F34" s="7">
        <v>1.6244444444444444</v>
      </c>
      <c r="G34" s="8">
        <v>1.207806790123457</v>
      </c>
      <c r="H34" s="14"/>
      <c r="I34" s="6">
        <v>1.0678781362007168</v>
      </c>
      <c r="J34" s="7">
        <v>1.9534289127837527</v>
      </c>
      <c r="K34" s="6">
        <v>1.1505376344086022</v>
      </c>
      <c r="L34" s="7">
        <v>1.6706989247311828</v>
      </c>
      <c r="M34" s="8">
        <v>1.207806790123457</v>
      </c>
      <c r="N34" s="14"/>
      <c r="O34" s="6">
        <v>0.77813793103448248</v>
      </c>
      <c r="P34" s="7">
        <v>1.6371647509578551</v>
      </c>
      <c r="Q34" s="6">
        <v>1.025287356321839</v>
      </c>
      <c r="R34" s="7">
        <v>1.1724137931034482</v>
      </c>
      <c r="S34" s="8">
        <v>1.207806790123457</v>
      </c>
      <c r="T34" s="14"/>
      <c r="U34" s="6">
        <v>0.79978136200716787</v>
      </c>
      <c r="V34" s="7">
        <v>1.8021672640382358</v>
      </c>
      <c r="W34" s="6">
        <v>0.98172043010752685</v>
      </c>
      <c r="X34" s="7">
        <v>1.2247311827956988</v>
      </c>
      <c r="Y34" s="8">
        <v>1.207806790123457</v>
      </c>
      <c r="Z34" s="14"/>
      <c r="AA34" s="6">
        <v>0.83512544802867306</v>
      </c>
      <c r="AB34" s="7">
        <v>1.6773978494623687</v>
      </c>
      <c r="AC34" s="6">
        <v>0.9204301075268817</v>
      </c>
      <c r="AD34" s="7">
        <v>1.156989247311828</v>
      </c>
      <c r="AE34" s="8">
        <v>1.207806790123457</v>
      </c>
      <c r="AF34" s="14"/>
      <c r="AG34" s="6">
        <v>0.89296296296296207</v>
      </c>
      <c r="AH34" s="7">
        <v>1.9401407407407445</v>
      </c>
      <c r="AI34" s="6">
        <v>0.81499999999999995</v>
      </c>
      <c r="AJ34" s="7">
        <v>1.1244444444444444</v>
      </c>
      <c r="AK34" s="8">
        <v>1.207806790123457</v>
      </c>
      <c r="AL34" s="14"/>
      <c r="AM34" s="6">
        <v>0.92455197132616374</v>
      </c>
      <c r="AN34" s="7">
        <v>1.8411135005973756</v>
      </c>
      <c r="AO34" s="6">
        <v>0.79032258064516125</v>
      </c>
      <c r="AP34" s="7">
        <v>1.1561827956989248</v>
      </c>
      <c r="AQ34" s="8">
        <v>1.207806790123457</v>
      </c>
      <c r="AR34" s="14"/>
      <c r="AS34" s="6">
        <v>0.96185185185184996</v>
      </c>
      <c r="AT34" s="7">
        <v>2.0743753086419785</v>
      </c>
      <c r="AU34" s="6">
        <v>0.57499999999999996</v>
      </c>
      <c r="AV34" s="7">
        <v>1.22</v>
      </c>
      <c r="AW34" s="8">
        <v>1.207806790123457</v>
      </c>
      <c r="AX34" s="14"/>
      <c r="AY34" s="6">
        <v>0.84498207885304655</v>
      </c>
      <c r="AZ34" s="7">
        <v>1.4178121863799285</v>
      </c>
      <c r="BA34" s="6">
        <v>1.211111111111111</v>
      </c>
      <c r="BB34" s="7">
        <v>0.91134453781512603</v>
      </c>
      <c r="BC34" s="8">
        <f t="shared" si="0"/>
        <v>1.0963124785398031</v>
      </c>
      <c r="BD34" s="14"/>
      <c r="BE34" s="6">
        <v>0.92937275985663093</v>
      </c>
      <c r="BF34" s="7">
        <v>1.4406724014336914</v>
      </c>
      <c r="BG34" s="6">
        <v>1.26</v>
      </c>
      <c r="BH34" s="7">
        <v>0.9291666666666667</v>
      </c>
      <c r="BI34" s="8">
        <f t="shared" si="1"/>
        <v>1.1398029569892474</v>
      </c>
      <c r="BJ34" s="14"/>
      <c r="BK34" s="6">
        <v>0.88314814814814824</v>
      </c>
      <c r="BL34" s="7">
        <v>1.2961155555555555</v>
      </c>
      <c r="BM34" s="6">
        <v>1.0371428571428571</v>
      </c>
      <c r="BN34" s="7">
        <v>0.95913043478260873</v>
      </c>
      <c r="BO34" s="8">
        <f t="shared" si="2"/>
        <v>1.0438842489072926</v>
      </c>
      <c r="BP34" s="14"/>
      <c r="BQ34" s="6">
        <v>0.94832962962962963</v>
      </c>
      <c r="BR34" s="7">
        <v>1.2780933333333333</v>
      </c>
      <c r="BS34" s="6">
        <v>1.4235294117647059</v>
      </c>
      <c r="BT34" s="7">
        <v>0.91551724137931034</v>
      </c>
      <c r="BU34" s="8">
        <f t="shared" si="3"/>
        <v>1.141367404026745</v>
      </c>
      <c r="BV34" s="14"/>
      <c r="BW34" s="6">
        <v>0.85463333333333324</v>
      </c>
      <c r="BX34" s="7">
        <v>1.4017555555555554</v>
      </c>
      <c r="BY34" s="6">
        <v>1.5235294117647058</v>
      </c>
      <c r="BZ34" s="7">
        <v>0.92241379310344829</v>
      </c>
      <c r="CA34" s="8">
        <f t="shared" si="4"/>
        <v>1.1755830234392606</v>
      </c>
      <c r="CB34" s="14"/>
      <c r="CC34" s="6">
        <v>0.73453405017921147</v>
      </c>
      <c r="CD34" s="7">
        <v>1.356923297491039</v>
      </c>
      <c r="CE34" s="6">
        <v>1.3261574074074074</v>
      </c>
      <c r="CF34" s="7">
        <v>0.90567226890756303</v>
      </c>
      <c r="CG34" s="8">
        <f t="shared" si="5"/>
        <v>1.0808217559963051</v>
      </c>
      <c r="CH34" s="14"/>
      <c r="CI34" s="6">
        <v>0.65098809523809531</v>
      </c>
      <c r="CJ34" s="7">
        <v>1.4676238095238097</v>
      </c>
      <c r="CK34" s="6">
        <v>0.890625</v>
      </c>
      <c r="CL34" s="7">
        <v>1.1120370370370369</v>
      </c>
      <c r="CM34" s="8">
        <f t="shared" si="6"/>
        <v>1.0303184854497354</v>
      </c>
      <c r="CN34" s="14"/>
      <c r="CO34" s="6">
        <v>0.86021505376344087</v>
      </c>
      <c r="CP34" s="7">
        <v>1.4184186379928314</v>
      </c>
      <c r="CQ34" s="6">
        <v>1.0028571428571429</v>
      </c>
      <c r="CR34" s="7">
        <v>1.1433333333333333</v>
      </c>
      <c r="CS34" s="8">
        <f t="shared" si="7"/>
        <v>1.1062060419866873</v>
      </c>
      <c r="CT34" s="14"/>
      <c r="CU34" s="6">
        <v>1.1460645161290319</v>
      </c>
      <c r="CV34" s="7">
        <v>1.1110704898446815</v>
      </c>
      <c r="CW34" s="6">
        <v>1.0094086021505375</v>
      </c>
      <c r="CX34" s="7">
        <v>1.1580645161290322</v>
      </c>
      <c r="CY34" s="8">
        <f t="shared" si="8"/>
        <v>1.1061520310633208</v>
      </c>
      <c r="CZ34" s="14"/>
      <c r="DA34" s="6">
        <v>0.84166666666666667</v>
      </c>
      <c r="DB34" s="7">
        <v>0.8913822222222213</v>
      </c>
      <c r="DC34" s="6">
        <v>0.91764705882352937</v>
      </c>
      <c r="DD34" s="7">
        <v>1.0931034482758621</v>
      </c>
      <c r="DE34" s="8">
        <f t="shared" si="9"/>
        <v>0.9359498489970699</v>
      </c>
      <c r="DF34" s="14"/>
      <c r="DG34" s="6">
        <v>0.71880645161290324</v>
      </c>
      <c r="DH34" s="7">
        <v>1.2556946236559137</v>
      </c>
      <c r="DI34" s="6">
        <v>0.9028571428571428</v>
      </c>
      <c r="DJ34" s="7">
        <v>1.0575000000000001</v>
      </c>
      <c r="DK34" s="8">
        <f t="shared" si="10"/>
        <v>0.98371455453149004</v>
      </c>
      <c r="DL34" s="14"/>
      <c r="DM34" s="6">
        <v>0.64924444444444462</v>
      </c>
      <c r="DN34" s="7">
        <v>1.2597511111111093</v>
      </c>
      <c r="DO34" s="6">
        <v>0.86285714285714288</v>
      </c>
      <c r="DP34" s="7">
        <v>1.0869565217391304</v>
      </c>
      <c r="DQ34" s="8">
        <f t="shared" si="11"/>
        <v>0.96470230503795684</v>
      </c>
      <c r="DR34" s="14"/>
      <c r="DS34" s="6">
        <v>0.61217204301075256</v>
      </c>
      <c r="DT34" s="7">
        <v>1.3152258064516122</v>
      </c>
      <c r="DU34" s="6">
        <v>0.97142857142857142</v>
      </c>
      <c r="DV34" s="7">
        <v>1.0783333333333334</v>
      </c>
      <c r="DW34" s="8">
        <f t="shared" si="12"/>
        <v>0.99428993855606751</v>
      </c>
      <c r="DX34" s="10"/>
      <c r="DY34" s="6">
        <v>0.70833333333333337</v>
      </c>
      <c r="DZ34" s="7">
        <v>1.3453155555555523</v>
      </c>
      <c r="EA34" s="6">
        <v>0.88571428571428568</v>
      </c>
      <c r="EB34" s="7">
        <v>1.0825</v>
      </c>
      <c r="EC34" s="8">
        <f t="shared" si="13"/>
        <v>1.0054657936507927</v>
      </c>
      <c r="ED34" s="11"/>
      <c r="EE34" s="12">
        <v>0.647887323943662</v>
      </c>
      <c r="EF34" s="13">
        <v>1.3778488888888862</v>
      </c>
      <c r="EG34" s="12">
        <v>0.87058823529411766</v>
      </c>
      <c r="EH34" s="13">
        <v>1.0896551724137931</v>
      </c>
      <c r="EI34" s="8">
        <f t="shared" si="14"/>
        <v>0.99649490513511474</v>
      </c>
      <c r="EJ34" s="10"/>
      <c r="EK34" s="12">
        <v>0.60334246575342476</v>
      </c>
      <c r="EL34" s="13">
        <v>1.2867956989247282</v>
      </c>
      <c r="EM34" s="12">
        <v>0.50322580645161286</v>
      </c>
      <c r="EN34" s="13">
        <v>1.4516129032258065</v>
      </c>
      <c r="EO34" s="8">
        <f t="shared" si="15"/>
        <v>0.96124421858889308</v>
      </c>
    </row>
    <row r="35" spans="1:145" x14ac:dyDescent="0.25">
      <c r="A35" s="55" t="s">
        <v>53</v>
      </c>
      <c r="B35" s="15" t="s">
        <v>20</v>
      </c>
      <c r="C35" s="6">
        <v>0.83734722222222158</v>
      </c>
      <c r="D35" s="7">
        <v>2.4843814814814866</v>
      </c>
      <c r="E35" s="6">
        <v>1.95</v>
      </c>
      <c r="F35" s="7">
        <v>1.4691666666666667</v>
      </c>
      <c r="G35" s="8">
        <v>1.3842305555555561</v>
      </c>
      <c r="H35" s="9"/>
      <c r="I35" s="6">
        <v>0.80729569892473119</v>
      </c>
      <c r="J35" s="7">
        <v>2.3261935483871001</v>
      </c>
      <c r="K35" s="6">
        <v>1.4225806451612903</v>
      </c>
      <c r="L35" s="7">
        <v>1.7884408602150541</v>
      </c>
      <c r="M35" s="8">
        <v>1.3842305555555561</v>
      </c>
      <c r="N35" s="9"/>
      <c r="O35" s="6">
        <v>0.87296839080459721</v>
      </c>
      <c r="P35" s="7">
        <v>2.0382873563218404</v>
      </c>
      <c r="Q35" s="6">
        <v>0.9568965517241379</v>
      </c>
      <c r="R35" s="7">
        <v>1.6971264367816092</v>
      </c>
      <c r="S35" s="8">
        <v>1.3842305555555561</v>
      </c>
      <c r="T35" s="9"/>
      <c r="U35" s="6">
        <v>1.0704802867383498</v>
      </c>
      <c r="V35" s="7">
        <v>2.2016738351254532</v>
      </c>
      <c r="W35" s="6">
        <v>0.9120967741935484</v>
      </c>
      <c r="X35" s="7">
        <v>1.7548387096774194</v>
      </c>
      <c r="Y35" s="8">
        <v>1.3842305555555561</v>
      </c>
      <c r="Z35" s="9"/>
      <c r="AA35" s="6">
        <v>1.052577060931899</v>
      </c>
      <c r="AB35" s="7">
        <v>2.1408028673835178</v>
      </c>
      <c r="AC35" s="6">
        <v>0.9491935483870968</v>
      </c>
      <c r="AD35" s="7">
        <v>1.471774193548387</v>
      </c>
      <c r="AE35" s="8">
        <v>1.3842305555555561</v>
      </c>
      <c r="AF35" s="9"/>
      <c r="AG35" s="6">
        <v>1.0631555555555541</v>
      </c>
      <c r="AH35" s="7">
        <v>2.3592592592592632</v>
      </c>
      <c r="AI35" s="6">
        <v>0.98083333333333333</v>
      </c>
      <c r="AJ35" s="7">
        <v>1.7219444444444445</v>
      </c>
      <c r="AK35" s="8">
        <v>1.3842305555555561</v>
      </c>
      <c r="AL35" s="9"/>
      <c r="AM35" s="6">
        <v>1.1577132616487438</v>
      </c>
      <c r="AN35" s="7">
        <v>2.1755340501792135</v>
      </c>
      <c r="AO35" s="6">
        <v>0.9790322580645161</v>
      </c>
      <c r="AP35" s="7">
        <v>1.7170698924731185</v>
      </c>
      <c r="AQ35" s="8">
        <v>1.3842305555555561</v>
      </c>
      <c r="AR35" s="9"/>
      <c r="AS35" s="6">
        <v>1.1110259259259252</v>
      </c>
      <c r="AT35" s="7">
        <v>2.0406185185185213</v>
      </c>
      <c r="AU35" s="6">
        <v>0.97027777777777768</v>
      </c>
      <c r="AV35" s="7">
        <v>1.415</v>
      </c>
      <c r="AW35" s="8">
        <v>1.3842305555555561</v>
      </c>
      <c r="AX35" s="9"/>
      <c r="AY35" s="6">
        <v>1.0485555555555555</v>
      </c>
      <c r="AZ35" s="7">
        <v>1.2002921146953407</v>
      </c>
      <c r="BA35" s="6">
        <v>0.91693548387096779</v>
      </c>
      <c r="BB35" s="7">
        <v>1.542741935483871</v>
      </c>
      <c r="BC35" s="8">
        <f t="shared" si="0"/>
        <v>1.1771312724014338</v>
      </c>
      <c r="BD35" s="9"/>
      <c r="BE35" s="6">
        <v>1.2498100358422939</v>
      </c>
      <c r="BF35" s="7">
        <v>1.2987759856630825</v>
      </c>
      <c r="BG35" s="6">
        <v>0.98951612903225805</v>
      </c>
      <c r="BH35" s="7">
        <v>1.7233870967741935</v>
      </c>
      <c r="BI35" s="8">
        <f t="shared" si="1"/>
        <v>1.315372311827957</v>
      </c>
      <c r="BJ35" s="9"/>
      <c r="BK35" s="6">
        <v>1.2709925925925927</v>
      </c>
      <c r="BL35" s="7">
        <v>1.2880499999999999</v>
      </c>
      <c r="BM35" s="6">
        <v>1.0033333333333334</v>
      </c>
      <c r="BN35" s="7">
        <v>1.8508333333333333</v>
      </c>
      <c r="BO35" s="8">
        <f t="shared" si="2"/>
        <v>1.3533023148148149</v>
      </c>
      <c r="BP35" s="9"/>
      <c r="BQ35" s="6">
        <v>1.1811185185185185</v>
      </c>
      <c r="BR35" s="7">
        <v>1.3564314814814815</v>
      </c>
      <c r="BS35" s="6">
        <v>1.0325</v>
      </c>
      <c r="BT35" s="7">
        <v>1.7524999999999999</v>
      </c>
      <c r="BU35" s="8">
        <f t="shared" si="3"/>
        <v>1.3306374999999999</v>
      </c>
      <c r="BV35" s="9"/>
      <c r="BW35" s="6">
        <v>1.2294222222222224</v>
      </c>
      <c r="BX35" s="7">
        <v>1.278794444444445</v>
      </c>
      <c r="BY35" s="6">
        <v>1.1538888888888887</v>
      </c>
      <c r="BZ35" s="7">
        <v>1.5958333333333334</v>
      </c>
      <c r="CA35" s="8">
        <f t="shared" si="4"/>
        <v>1.3144847222222225</v>
      </c>
      <c r="CB35" s="9"/>
      <c r="CC35" s="6">
        <v>1.2251290322580646</v>
      </c>
      <c r="CD35" s="7">
        <v>1.2211774193548388</v>
      </c>
      <c r="CE35" s="6">
        <v>1.0669354838709677</v>
      </c>
      <c r="CF35" s="7">
        <v>1.5301075268817204</v>
      </c>
      <c r="CG35" s="8">
        <f t="shared" si="5"/>
        <v>1.2608373655913978</v>
      </c>
      <c r="CH35" s="9"/>
      <c r="CI35" s="6">
        <v>1.1423928571428572</v>
      </c>
      <c r="CJ35" s="7">
        <v>1.1623392857142862</v>
      </c>
      <c r="CK35" s="6">
        <v>0.99910714285714286</v>
      </c>
      <c r="CL35" s="7">
        <v>1.7196428571428573</v>
      </c>
      <c r="CM35" s="8">
        <f t="shared" si="6"/>
        <v>1.2558705357142859</v>
      </c>
      <c r="CN35" s="9"/>
      <c r="CO35" s="6">
        <v>1.2435698924731182</v>
      </c>
      <c r="CP35" s="7">
        <v>1.1119139784946235</v>
      </c>
      <c r="CQ35" s="6">
        <v>1.0403225806451613</v>
      </c>
      <c r="CR35" s="7">
        <v>1.5782258064516128</v>
      </c>
      <c r="CS35" s="8">
        <f t="shared" si="7"/>
        <v>1.2435080645161289</v>
      </c>
      <c r="CT35" s="9"/>
      <c r="CU35" s="6">
        <v>1.2877562724014344</v>
      </c>
      <c r="CV35" s="7">
        <v>1.026637992831541</v>
      </c>
      <c r="CW35" s="6">
        <v>1.037505376344086</v>
      </c>
      <c r="CX35" s="7">
        <v>0.95156989247311818</v>
      </c>
      <c r="CY35" s="8">
        <f t="shared" si="8"/>
        <v>1.075867383512545</v>
      </c>
      <c r="CZ35" s="9"/>
      <c r="DA35" s="6">
        <v>1.2477888888888877</v>
      </c>
      <c r="DB35" s="7">
        <v>1.181231481481481</v>
      </c>
      <c r="DC35" s="6">
        <v>1.4788888888888887</v>
      </c>
      <c r="DD35" s="7">
        <v>1.825</v>
      </c>
      <c r="DE35" s="8">
        <f t="shared" si="9"/>
        <v>1.4332273148148142</v>
      </c>
      <c r="DF35" s="9"/>
      <c r="DG35" s="6">
        <v>1.0102007168458782</v>
      </c>
      <c r="DH35" s="7">
        <v>1.221186379928316</v>
      </c>
      <c r="DI35" s="6">
        <v>1.0249999999999999</v>
      </c>
      <c r="DJ35" s="7">
        <v>1.5459677419354838</v>
      </c>
      <c r="DK35" s="8">
        <f t="shared" si="10"/>
        <v>1.2005887096774195</v>
      </c>
      <c r="DL35" s="9"/>
      <c r="DM35" s="6">
        <v>1.0057370370370367</v>
      </c>
      <c r="DN35" s="7">
        <v>1.137166666666666</v>
      </c>
      <c r="DO35" s="6">
        <v>0.95750000000000002</v>
      </c>
      <c r="DP35" s="7">
        <v>1.5349999999999999</v>
      </c>
      <c r="DQ35" s="8">
        <f t="shared" si="11"/>
        <v>1.1588509259259256</v>
      </c>
      <c r="DR35" s="9"/>
      <c r="DS35" s="6">
        <v>1.1186344086021507</v>
      </c>
      <c r="DT35" s="7">
        <v>1.1647580645161293</v>
      </c>
      <c r="DU35" s="6">
        <v>0.97661290322580641</v>
      </c>
      <c r="DV35" s="7">
        <v>1.5532258064516129</v>
      </c>
      <c r="DW35" s="8">
        <f t="shared" si="12"/>
        <v>1.2033077956989247</v>
      </c>
      <c r="DX35" s="10"/>
      <c r="DY35" s="6">
        <v>1.1798111111111114</v>
      </c>
      <c r="DZ35" s="7">
        <v>0.98243703703703578</v>
      </c>
      <c r="EA35" s="6">
        <v>0.6919354838709677</v>
      </c>
      <c r="EB35" s="7">
        <v>1.8298387096774194</v>
      </c>
      <c r="EC35" s="8">
        <f t="shared" si="13"/>
        <v>1.1710055854241335</v>
      </c>
      <c r="ED35" s="11"/>
      <c r="EE35" s="12">
        <v>1.1311486697965574</v>
      </c>
      <c r="EF35" s="13">
        <v>0.87963703703703711</v>
      </c>
      <c r="EG35" s="12">
        <v>0.5575</v>
      </c>
      <c r="EH35" s="13">
        <v>1.8205499999999999</v>
      </c>
      <c r="EI35" s="8">
        <f t="shared" si="14"/>
        <v>1.0972089267083986</v>
      </c>
      <c r="EJ35" s="10"/>
      <c r="EK35" s="12">
        <v>0.8755677321156774</v>
      </c>
      <c r="EL35" s="13">
        <v>0.85044444444444434</v>
      </c>
      <c r="EM35" s="12">
        <v>0.52419354838709675</v>
      </c>
      <c r="EN35" s="13">
        <v>1.5225806451612902</v>
      </c>
      <c r="EO35" s="8">
        <f t="shared" si="15"/>
        <v>0.94319659252712718</v>
      </c>
    </row>
    <row r="36" spans="1:145" x14ac:dyDescent="0.25">
      <c r="A36" s="57" t="s">
        <v>53</v>
      </c>
      <c r="B36" s="5" t="s">
        <v>21</v>
      </c>
      <c r="C36" s="6">
        <v>0.62494444444444452</v>
      </c>
      <c r="D36" s="7">
        <v>2.5305740740740776</v>
      </c>
      <c r="E36" s="6">
        <v>1.6477444444444442</v>
      </c>
      <c r="F36" s="7">
        <v>1.6427222222222224</v>
      </c>
      <c r="G36" s="8">
        <v>1.2622550925925928</v>
      </c>
      <c r="H36" s="14"/>
      <c r="I36" s="6">
        <v>0.65130645161290313</v>
      </c>
      <c r="J36" s="7">
        <v>2.3905197132616496</v>
      </c>
      <c r="K36" s="6">
        <v>1.0520322580645163</v>
      </c>
      <c r="L36" s="7">
        <v>1.925720430107527</v>
      </c>
      <c r="M36" s="8">
        <v>1.2622550925925928</v>
      </c>
      <c r="N36" s="14"/>
      <c r="O36" s="6">
        <v>0.78186494252873528</v>
      </c>
      <c r="P36" s="7">
        <v>2.318865900383142</v>
      </c>
      <c r="Q36" s="6">
        <v>0.97926436781609161</v>
      </c>
      <c r="R36" s="7">
        <v>1.6280747126436785</v>
      </c>
      <c r="S36" s="8">
        <v>1.2622550925925928</v>
      </c>
      <c r="T36" s="14"/>
      <c r="U36" s="6">
        <v>1.0305448028673831</v>
      </c>
      <c r="V36" s="7">
        <v>2.0384301075268816</v>
      </c>
      <c r="W36" s="6">
        <v>0.69406451612903219</v>
      </c>
      <c r="X36" s="7">
        <v>1.2956559139784951</v>
      </c>
      <c r="Y36" s="8">
        <v>1.2622550925925928</v>
      </c>
      <c r="Z36" s="14"/>
      <c r="AA36" s="6">
        <v>1.0268100358422929</v>
      </c>
      <c r="AB36" s="7">
        <v>2.2324086021505409</v>
      </c>
      <c r="AC36" s="6">
        <v>0.76019354838709663</v>
      </c>
      <c r="AD36" s="7">
        <v>1.1902688172043014</v>
      </c>
      <c r="AE36" s="8">
        <v>1.2622550925925928</v>
      </c>
      <c r="AF36" s="14"/>
      <c r="AG36" s="6">
        <v>1.0569814814814806</v>
      </c>
      <c r="AH36" s="7">
        <v>2.2483814814814833</v>
      </c>
      <c r="AI36" s="6">
        <v>0.91216666666666657</v>
      </c>
      <c r="AJ36" s="7">
        <v>1.400816666666667</v>
      </c>
      <c r="AK36" s="8">
        <v>1.2622550925925928</v>
      </c>
      <c r="AL36" s="14"/>
      <c r="AM36" s="6">
        <v>1.0600035842293904</v>
      </c>
      <c r="AN36" s="7">
        <v>2.237899641577064</v>
      </c>
      <c r="AO36" s="6">
        <v>0.91179032258064485</v>
      </c>
      <c r="AP36" s="7">
        <v>1.0655483870967746</v>
      </c>
      <c r="AQ36" s="8">
        <v>1.2622550925925928</v>
      </c>
      <c r="AR36" s="14"/>
      <c r="AS36" s="6">
        <v>0.93291851851851837</v>
      </c>
      <c r="AT36" s="7">
        <v>2.1350407407407417</v>
      </c>
      <c r="AU36" s="6">
        <v>0.80665555555555557</v>
      </c>
      <c r="AV36" s="7">
        <v>1.1744055555555564</v>
      </c>
      <c r="AW36" s="8">
        <v>1.2622550925925928</v>
      </c>
      <c r="AX36" s="14"/>
      <c r="AY36" s="6">
        <v>1.0463405017921146</v>
      </c>
      <c r="AZ36" s="7">
        <v>0.90028673835125439</v>
      </c>
      <c r="BA36" s="6">
        <v>0.9553387096774193</v>
      </c>
      <c r="BB36" s="7">
        <v>1.114489247311828</v>
      </c>
      <c r="BC36" s="8">
        <f t="shared" si="0"/>
        <v>1.0041137992831541</v>
      </c>
      <c r="BD36" s="14"/>
      <c r="BE36" s="6">
        <v>1.0604623655913978</v>
      </c>
      <c r="BF36" s="7">
        <v>1.0222636399840701</v>
      </c>
      <c r="BG36" s="6">
        <v>0.96745161290322568</v>
      </c>
      <c r="BH36" s="7">
        <v>1.0155698924731185</v>
      </c>
      <c r="BI36" s="8">
        <f t="shared" si="1"/>
        <v>1.0164368777379531</v>
      </c>
      <c r="BJ36" s="14"/>
      <c r="BK36" s="6">
        <v>1.2279296296296298</v>
      </c>
      <c r="BL36" s="7">
        <v>0.98659588477366256</v>
      </c>
      <c r="BM36" s="6">
        <v>1.0177555555555555</v>
      </c>
      <c r="BN36" s="7">
        <v>1.0577000000000003</v>
      </c>
      <c r="BO36" s="8">
        <f t="shared" si="2"/>
        <v>1.0724952674897121</v>
      </c>
      <c r="BP36" s="14"/>
      <c r="BQ36" s="6">
        <v>1.1860666666666666</v>
      </c>
      <c r="BR36" s="7">
        <v>1.0566683127572019</v>
      </c>
      <c r="BS36" s="6">
        <v>1.0338722222222221</v>
      </c>
      <c r="BT36" s="7">
        <v>1.0871666666666668</v>
      </c>
      <c r="BU36" s="8">
        <f t="shared" si="3"/>
        <v>1.0909434670781895</v>
      </c>
      <c r="BV36" s="14"/>
      <c r="BW36" s="6">
        <v>1.1163407407407406</v>
      </c>
      <c r="BX36" s="7">
        <v>1.0870666666666673</v>
      </c>
      <c r="BY36" s="6">
        <v>0.82876666666666687</v>
      </c>
      <c r="BZ36" s="7">
        <v>1.065577777777778</v>
      </c>
      <c r="CA36" s="8">
        <f t="shared" si="4"/>
        <v>1.024437962962963</v>
      </c>
      <c r="CB36" s="14"/>
      <c r="CC36" s="6">
        <v>1.1168279569892474</v>
      </c>
      <c r="CD36" s="7">
        <v>1.0061393866985264</v>
      </c>
      <c r="CE36" s="6">
        <v>0.77200000000000002</v>
      </c>
      <c r="CF36" s="7">
        <v>1.3792096774193547</v>
      </c>
      <c r="CG36" s="8">
        <f t="shared" si="5"/>
        <v>1.0685442552767821</v>
      </c>
      <c r="CH36" s="14"/>
      <c r="CI36" s="6">
        <v>1.0770873015873015</v>
      </c>
      <c r="CJ36" s="7">
        <v>1.088597883597884</v>
      </c>
      <c r="CK36" s="6">
        <v>0.50117857142857147</v>
      </c>
      <c r="CL36" s="7">
        <v>1.5057142857142853</v>
      </c>
      <c r="CM36" s="8">
        <f t="shared" si="6"/>
        <v>1.0431445105820105</v>
      </c>
      <c r="CN36" s="14"/>
      <c r="CO36" s="6">
        <v>1.0556559139784945</v>
      </c>
      <c r="CP36" s="7">
        <v>1.3051835921943451</v>
      </c>
      <c r="CQ36" s="6">
        <v>0.532258064516129</v>
      </c>
      <c r="CR36" s="7">
        <v>1.599274193548387</v>
      </c>
      <c r="CS36" s="8">
        <f t="shared" si="7"/>
        <v>1.1230929410593389</v>
      </c>
      <c r="CT36" s="14"/>
      <c r="CU36" s="6">
        <v>1.0930848267622471</v>
      </c>
      <c r="CV36" s="7">
        <v>0.9677578653922716</v>
      </c>
      <c r="CW36" s="6">
        <v>1.0064516129032257</v>
      </c>
      <c r="CX36" s="7">
        <v>1.0225806451612902</v>
      </c>
      <c r="CY36" s="8">
        <f t="shared" si="8"/>
        <v>1.0224687375547585</v>
      </c>
      <c r="CZ36" s="14"/>
      <c r="DA36" s="6">
        <v>1.0677222222222231</v>
      </c>
      <c r="DB36" s="7">
        <v>1.4563456790123446</v>
      </c>
      <c r="DC36" s="6">
        <v>0.81131666666666635</v>
      </c>
      <c r="DD36" s="7">
        <v>2.4235999999999951</v>
      </c>
      <c r="DE36" s="8">
        <f t="shared" si="9"/>
        <v>1.4397461419753073</v>
      </c>
      <c r="DF36" s="14"/>
      <c r="DG36" s="6">
        <v>0.81577777777777782</v>
      </c>
      <c r="DH36" s="7">
        <v>0.93983432895260877</v>
      </c>
      <c r="DI36" s="6">
        <v>0.55370967741935484</v>
      </c>
      <c r="DJ36" s="7">
        <v>1.4702419354838709</v>
      </c>
      <c r="DK36" s="8">
        <f t="shared" si="10"/>
        <v>0.94489092990840307</v>
      </c>
      <c r="DL36" s="14"/>
      <c r="DM36" s="6">
        <v>0.8082629629629634</v>
      </c>
      <c r="DN36" s="7">
        <v>0.89219917695473039</v>
      </c>
      <c r="DO36" s="6">
        <v>0.48886666666666656</v>
      </c>
      <c r="DP36" s="7">
        <v>1.4925166666666689</v>
      </c>
      <c r="DQ36" s="8">
        <f t="shared" si="11"/>
        <v>0.92046136831275738</v>
      </c>
      <c r="DR36" s="14"/>
      <c r="DS36" s="6">
        <v>0.84760573476702517</v>
      </c>
      <c r="DT36" s="7">
        <v>0.88472321784149743</v>
      </c>
      <c r="DU36" s="6">
        <v>0.51879032258064517</v>
      </c>
      <c r="DV36" s="7">
        <v>1.5170322580645161</v>
      </c>
      <c r="DW36" s="8">
        <f t="shared" si="12"/>
        <v>0.94203788331342087</v>
      </c>
      <c r="DX36" s="10"/>
      <c r="DY36" s="6">
        <v>0.88940740740740765</v>
      </c>
      <c r="DZ36" s="7">
        <v>0.97049711934156124</v>
      </c>
      <c r="EA36" s="6">
        <v>0.4897258064516129</v>
      </c>
      <c r="EB36" s="7">
        <v>1.5331612903225829</v>
      </c>
      <c r="EC36" s="8">
        <f t="shared" si="13"/>
        <v>0.97069790588079119</v>
      </c>
      <c r="ED36" s="11"/>
      <c r="EE36" s="12">
        <v>0.70544913928012543</v>
      </c>
      <c r="EF36" s="13">
        <v>1.0237679012345648</v>
      </c>
      <c r="EG36" s="12">
        <v>0.50659999999999994</v>
      </c>
      <c r="EH36" s="13">
        <v>1.6214666666666691</v>
      </c>
      <c r="EI36" s="8">
        <f t="shared" si="14"/>
        <v>0.96432092679533987</v>
      </c>
      <c r="EJ36" s="10"/>
      <c r="EK36" s="12">
        <v>0.74397869101978698</v>
      </c>
      <c r="EL36" s="13">
        <v>0.96609159697331404</v>
      </c>
      <c r="EM36" s="12">
        <v>0.9751935483870966</v>
      </c>
      <c r="EN36" s="13">
        <v>1.0106344086021519</v>
      </c>
      <c r="EO36" s="8">
        <f t="shared" si="15"/>
        <v>0.92397456124558741</v>
      </c>
    </row>
    <row r="37" spans="1:145" x14ac:dyDescent="0.25">
      <c r="A37" s="57" t="s">
        <v>53</v>
      </c>
      <c r="B37" s="5" t="s">
        <v>28</v>
      </c>
      <c r="C37" s="6">
        <v>0.44697222222222222</v>
      </c>
      <c r="D37" s="7">
        <v>1.973918518518518</v>
      </c>
      <c r="E37" s="6">
        <v>0.95333333333333337</v>
      </c>
      <c r="F37" s="7">
        <v>1.7033333333333334</v>
      </c>
      <c r="G37" s="8">
        <v>1.1752101851851855</v>
      </c>
      <c r="H37" s="9"/>
      <c r="I37" s="6">
        <v>0.59864247311827967</v>
      </c>
      <c r="J37" s="7">
        <v>1.8956917562724007</v>
      </c>
      <c r="K37" s="6">
        <v>1.017741935483871</v>
      </c>
      <c r="L37" s="7">
        <v>1.7556451612903226</v>
      </c>
      <c r="M37" s="8">
        <v>1.1752101851851855</v>
      </c>
      <c r="N37" s="9"/>
      <c r="O37" s="6">
        <v>0.65114942528735664</v>
      </c>
      <c r="P37" s="7">
        <v>1.8868314176245204</v>
      </c>
      <c r="Q37" s="6">
        <v>1</v>
      </c>
      <c r="R37" s="7">
        <v>1.606896551724138</v>
      </c>
      <c r="S37" s="8">
        <v>1.1752101851851855</v>
      </c>
      <c r="T37" s="9"/>
      <c r="U37" s="6">
        <v>0.94392114695340568</v>
      </c>
      <c r="V37" s="7">
        <v>1.8311541218637983</v>
      </c>
      <c r="W37" s="6">
        <v>0.98870967741935489</v>
      </c>
      <c r="X37" s="7">
        <v>1.3150537634408603</v>
      </c>
      <c r="Y37" s="8">
        <v>1.1752101851851855</v>
      </c>
      <c r="Z37" s="9"/>
      <c r="AA37" s="6">
        <v>1.0123655913978495</v>
      </c>
      <c r="AB37" s="7">
        <v>1.7512258064516131</v>
      </c>
      <c r="AC37" s="6">
        <v>0.95510752688172051</v>
      </c>
      <c r="AD37" s="7">
        <v>1.0096774193548388</v>
      </c>
      <c r="AE37" s="8">
        <v>1.1752101851851855</v>
      </c>
      <c r="AF37" s="9"/>
      <c r="AG37" s="6">
        <v>1.0315296296296292</v>
      </c>
      <c r="AH37" s="7">
        <v>1.730544444444444</v>
      </c>
      <c r="AI37" s="6">
        <v>0.96333333333333337</v>
      </c>
      <c r="AJ37" s="7">
        <v>1.0183333333333333</v>
      </c>
      <c r="AK37" s="8">
        <v>1.1752101851851855</v>
      </c>
      <c r="AL37" s="9"/>
      <c r="AM37" s="6">
        <v>1.018150537634408</v>
      </c>
      <c r="AN37" s="7">
        <v>1.6843225806451616</v>
      </c>
      <c r="AO37" s="6">
        <v>0.92419354838709677</v>
      </c>
      <c r="AP37" s="7">
        <v>1.0704301075268816</v>
      </c>
      <c r="AQ37" s="8">
        <v>1.1752101851851855</v>
      </c>
      <c r="AR37" s="9"/>
      <c r="AS37" s="6">
        <v>1.0089592592592587</v>
      </c>
      <c r="AT37" s="7">
        <v>1.7060481481481495</v>
      </c>
      <c r="AU37" s="6">
        <v>0.90500000000000003</v>
      </c>
      <c r="AV37" s="7">
        <v>1.0808333333333333</v>
      </c>
      <c r="AW37" s="8">
        <v>1.1752101851851855</v>
      </c>
      <c r="AX37" s="9"/>
      <c r="AY37" s="6">
        <v>0.96231182795698933</v>
      </c>
      <c r="AZ37" s="7">
        <v>0.88674039938556071</v>
      </c>
      <c r="BA37" s="6">
        <v>0.87580645161290327</v>
      </c>
      <c r="BB37" s="7">
        <v>1.0725806451612903</v>
      </c>
      <c r="BC37" s="8">
        <f t="shared" si="0"/>
        <v>0.94935983102918597</v>
      </c>
      <c r="BD37" s="9"/>
      <c r="BE37" s="6">
        <v>1.0799068100358422</v>
      </c>
      <c r="BF37" s="7">
        <v>0.98918381976446479</v>
      </c>
      <c r="BG37" s="6">
        <v>1.0349731182795701</v>
      </c>
      <c r="BH37" s="7">
        <v>1.1526881720430109</v>
      </c>
      <c r="BI37" s="8">
        <f t="shared" si="1"/>
        <v>1.0641879800307219</v>
      </c>
      <c r="BJ37" s="9"/>
      <c r="BK37" s="6">
        <v>1.0693296296296297</v>
      </c>
      <c r="BL37" s="7">
        <v>0.99856719576719577</v>
      </c>
      <c r="BM37" s="6">
        <v>1.0083333333333333</v>
      </c>
      <c r="BN37" s="7">
        <v>1.2024999999999999</v>
      </c>
      <c r="BO37" s="8">
        <f t="shared" si="2"/>
        <v>1.0696825396825398</v>
      </c>
      <c r="BP37" s="9"/>
      <c r="BQ37" s="6">
        <v>1.3502555555555555</v>
      </c>
      <c r="BR37" s="7">
        <v>1.1390814814814814</v>
      </c>
      <c r="BS37" s="6">
        <v>1.0391666666666666</v>
      </c>
      <c r="BT37" s="7">
        <v>1.1858333333333333</v>
      </c>
      <c r="BU37" s="8">
        <f t="shared" si="3"/>
        <v>1.1785842592592592</v>
      </c>
      <c r="BV37" s="9"/>
      <c r="BW37" s="6">
        <v>1.3536555555555556</v>
      </c>
      <c r="BX37" s="7">
        <v>1.0030158730158729</v>
      </c>
      <c r="BY37" s="6">
        <v>0.9966666666666667</v>
      </c>
      <c r="BZ37" s="7">
        <v>1.1658333333333333</v>
      </c>
      <c r="CA37" s="8">
        <f t="shared" si="4"/>
        <v>1.129792857142857</v>
      </c>
      <c r="CB37" s="9"/>
      <c r="CC37" s="6">
        <v>1.2128888888888887</v>
      </c>
      <c r="CD37" s="7">
        <v>1.0261976446492576</v>
      </c>
      <c r="CE37" s="6">
        <v>0.97499999999999998</v>
      </c>
      <c r="CF37" s="7">
        <v>1.0838709677419356</v>
      </c>
      <c r="CG37" s="8">
        <f t="shared" si="5"/>
        <v>1.0744893753200206</v>
      </c>
      <c r="CH37" s="9"/>
      <c r="CI37" s="6">
        <v>1.2224047619047618</v>
      </c>
      <c r="CJ37" s="7">
        <v>0.98482312925170068</v>
      </c>
      <c r="CK37" s="6">
        <v>1.0285714285714285</v>
      </c>
      <c r="CL37" s="7">
        <v>1.0267857142857142</v>
      </c>
      <c r="CM37" s="8">
        <f t="shared" si="6"/>
        <v>1.0656462585034012</v>
      </c>
      <c r="CN37" s="9"/>
      <c r="CO37" s="6">
        <v>1.3212043010752688</v>
      </c>
      <c r="CP37" s="7">
        <v>1.0493661034306194</v>
      </c>
      <c r="CQ37" s="6">
        <v>1.032258064516129</v>
      </c>
      <c r="CR37" s="7">
        <v>1.0919354838709678</v>
      </c>
      <c r="CS37" s="8">
        <f t="shared" si="7"/>
        <v>1.1236909882232462</v>
      </c>
      <c r="CT37" s="9"/>
      <c r="CU37" s="6">
        <v>0.90109923664122149</v>
      </c>
      <c r="CV37" s="7">
        <v>1.086415824915824</v>
      </c>
      <c r="CW37" s="6">
        <v>1.0201612903225807</v>
      </c>
      <c r="CX37" s="7">
        <v>1.6182795698924732</v>
      </c>
      <c r="CY37" s="8">
        <f t="shared" si="8"/>
        <v>1.1564889804430247</v>
      </c>
      <c r="CZ37" s="9"/>
      <c r="DA37" s="6">
        <v>1.0975222222222232</v>
      </c>
      <c r="DB37" s="7">
        <v>1.1018920634920621</v>
      </c>
      <c r="DC37" s="6">
        <v>0.85166666666666668</v>
      </c>
      <c r="DD37" s="7">
        <v>1.1950000000000001</v>
      </c>
      <c r="DE37" s="8">
        <f t="shared" si="9"/>
        <v>1.061520238095238</v>
      </c>
      <c r="DF37" s="9"/>
      <c r="DG37" s="6">
        <v>0.94556989247311818</v>
      </c>
      <c r="DH37" s="7">
        <v>0.96158525345622126</v>
      </c>
      <c r="DI37" s="6">
        <v>1.0044354838709677</v>
      </c>
      <c r="DJ37" s="7">
        <v>1.0092741935483871</v>
      </c>
      <c r="DK37" s="8">
        <f t="shared" si="10"/>
        <v>0.98021620583717362</v>
      </c>
      <c r="DL37" s="9"/>
      <c r="DM37" s="6">
        <v>0.94076666666666675</v>
      </c>
      <c r="DN37" s="7">
        <v>0.97276825396825406</v>
      </c>
      <c r="DO37" s="6">
        <v>1.0183333333333333</v>
      </c>
      <c r="DP37" s="7">
        <v>0.97916666666666663</v>
      </c>
      <c r="DQ37" s="8">
        <f t="shared" si="11"/>
        <v>0.97775873015873016</v>
      </c>
      <c r="DR37" s="9"/>
      <c r="DS37" s="6">
        <v>0.97155913978494624</v>
      </c>
      <c r="DT37" s="7">
        <v>0.93590783410138256</v>
      </c>
      <c r="DU37" s="6">
        <v>1.0435483870967741</v>
      </c>
      <c r="DV37" s="7">
        <v>1.0254032258064516</v>
      </c>
      <c r="DW37" s="8">
        <f t="shared" si="12"/>
        <v>0.99410464669738863</v>
      </c>
      <c r="DX37" s="10"/>
      <c r="DY37" s="6">
        <v>0.96040000000000014</v>
      </c>
      <c r="DZ37" s="7">
        <v>1.0556084656084657</v>
      </c>
      <c r="EA37" s="6">
        <v>0.97258064516129028</v>
      </c>
      <c r="EB37" s="7">
        <v>1.0858870967741936</v>
      </c>
      <c r="EC37" s="8">
        <f t="shared" si="13"/>
        <v>1.0186190518859874</v>
      </c>
      <c r="ED37" s="11"/>
      <c r="EE37" s="12">
        <v>0.95084507042253519</v>
      </c>
      <c r="EF37" s="13">
        <v>0.95882539682539691</v>
      </c>
      <c r="EG37" s="12">
        <v>0.91208333333333336</v>
      </c>
      <c r="EH37" s="13">
        <v>1.0679166666666666</v>
      </c>
      <c r="EI37" s="8">
        <f t="shared" si="14"/>
        <v>0.97241761681198302</v>
      </c>
      <c r="EJ37" s="10"/>
      <c r="EK37" s="12">
        <v>0.95263318112633188</v>
      </c>
      <c r="EL37" s="13">
        <v>0.86614439324116754</v>
      </c>
      <c r="EM37" s="12">
        <v>0.52459677419354833</v>
      </c>
      <c r="EN37" s="13">
        <v>1.0008064516129032</v>
      </c>
      <c r="EO37" s="8">
        <f t="shared" si="15"/>
        <v>0.8360452000434877</v>
      </c>
    </row>
    <row r="38" spans="1:145" x14ac:dyDescent="0.25">
      <c r="A38" s="55" t="s">
        <v>53</v>
      </c>
      <c r="B38" s="15" t="s">
        <v>29</v>
      </c>
      <c r="C38" s="6">
        <v>0.85029999999999928</v>
      </c>
      <c r="D38" s="7">
        <v>1.2834285714285729</v>
      </c>
      <c r="E38" s="6">
        <v>1.0022222222222219</v>
      </c>
      <c r="F38" s="7">
        <v>1.999427777777778</v>
      </c>
      <c r="G38" s="8">
        <v>1.0132800925925927</v>
      </c>
      <c r="H38" s="9"/>
      <c r="I38" s="6">
        <v>0.80944354838709598</v>
      </c>
      <c r="J38" s="7">
        <v>1.2804546850998484</v>
      </c>
      <c r="K38" s="6">
        <v>1.033333333333333</v>
      </c>
      <c r="L38" s="7">
        <v>2.1808924731182788</v>
      </c>
      <c r="M38" s="8">
        <v>1.0132800925925927</v>
      </c>
      <c r="N38" s="9"/>
      <c r="O38" s="6">
        <v>0.92945402298850488</v>
      </c>
      <c r="P38" s="7">
        <v>1.306281335522715</v>
      </c>
      <c r="Q38" s="6">
        <v>0.97240229885057428</v>
      </c>
      <c r="R38" s="7">
        <v>2.1633333333333322</v>
      </c>
      <c r="S38" s="8">
        <v>1.0132800925925927</v>
      </c>
      <c r="T38" s="9"/>
      <c r="U38" s="6">
        <v>1.0435304659498195</v>
      </c>
      <c r="V38" s="7">
        <v>1.2656835637480812</v>
      </c>
      <c r="W38" s="6">
        <v>0.56505376344086011</v>
      </c>
      <c r="X38" s="7">
        <v>2.3967741935483868</v>
      </c>
      <c r="Y38" s="8">
        <v>1.0132800925925927</v>
      </c>
      <c r="Z38" s="9"/>
      <c r="AA38" s="6">
        <v>1.0942652329749094</v>
      </c>
      <c r="AB38" s="7">
        <v>1.2883256528417841</v>
      </c>
      <c r="AC38" s="6">
        <v>0.65604838709677415</v>
      </c>
      <c r="AD38" s="7">
        <v>1.8975752688172047</v>
      </c>
      <c r="AE38" s="8">
        <v>1.0132800925925927</v>
      </c>
      <c r="AF38" s="9"/>
      <c r="AG38" s="6">
        <v>0.96349999999999891</v>
      </c>
      <c r="AH38" s="7">
        <v>1.2785185185185204</v>
      </c>
      <c r="AI38" s="6">
        <v>0.59944444444444434</v>
      </c>
      <c r="AJ38" s="7">
        <v>1.8663611111111109</v>
      </c>
      <c r="AK38" s="8">
        <v>1.0132800925925927</v>
      </c>
      <c r="AL38" s="9"/>
      <c r="AM38" s="6">
        <v>0.900068100358422</v>
      </c>
      <c r="AN38" s="7">
        <v>1.387629288274453</v>
      </c>
      <c r="AO38" s="6">
        <v>0.69085483870967745</v>
      </c>
      <c r="AP38" s="7">
        <v>1.6171774193548387</v>
      </c>
      <c r="AQ38" s="8">
        <v>1.0132800925925927</v>
      </c>
      <c r="AR38" s="9"/>
      <c r="AS38" s="6">
        <v>0.95569999999999888</v>
      </c>
      <c r="AT38" s="7">
        <v>1.1452148148148165</v>
      </c>
      <c r="AU38" s="6">
        <v>0.66500000000000004</v>
      </c>
      <c r="AV38" s="7">
        <v>1.2872055555555559</v>
      </c>
      <c r="AW38" s="8">
        <v>1.0132800925925927</v>
      </c>
      <c r="AX38" s="9"/>
      <c r="AY38" s="6">
        <v>1.054258064516129</v>
      </c>
      <c r="AZ38" s="7">
        <v>0.97125448028673833</v>
      </c>
      <c r="BA38" s="6">
        <v>0.83870967741935487</v>
      </c>
      <c r="BB38" s="7">
        <v>1.1456935483870967</v>
      </c>
      <c r="BC38" s="8">
        <f t="shared" si="0"/>
        <v>1.0024789426523297</v>
      </c>
      <c r="BD38" s="9"/>
      <c r="BE38" s="6">
        <v>1.2492652329749105</v>
      </c>
      <c r="BF38" s="7">
        <v>0.95865392273994421</v>
      </c>
      <c r="BG38" s="6">
        <v>0.88709677419354838</v>
      </c>
      <c r="BH38" s="7">
        <v>1.1107526881720431</v>
      </c>
      <c r="BI38" s="8">
        <f t="shared" si="1"/>
        <v>1.0514421545201116</v>
      </c>
      <c r="BJ38" s="9"/>
      <c r="BK38" s="6">
        <v>1.0927777777777778</v>
      </c>
      <c r="BL38" s="7">
        <v>1.0110452674897119</v>
      </c>
      <c r="BM38" s="6">
        <v>0.96666666666666667</v>
      </c>
      <c r="BN38" s="7">
        <v>1.2</v>
      </c>
      <c r="BO38" s="8">
        <f t="shared" si="2"/>
        <v>1.0676224279835391</v>
      </c>
      <c r="BP38" s="9"/>
      <c r="BQ38" s="6">
        <v>1.1590555555555557</v>
      </c>
      <c r="BR38" s="7">
        <v>1.0425267489711936</v>
      </c>
      <c r="BS38" s="6">
        <v>0.98333333333333328</v>
      </c>
      <c r="BT38" s="7">
        <v>1.2488833333333333</v>
      </c>
      <c r="BU38" s="8">
        <f t="shared" si="3"/>
        <v>1.108449742798354</v>
      </c>
      <c r="BV38" s="9"/>
      <c r="BW38" s="6">
        <v>1.0719407407407409</v>
      </c>
      <c r="BX38" s="7">
        <v>0.8909728395061729</v>
      </c>
      <c r="BY38" s="6">
        <v>0.91210000000000013</v>
      </c>
      <c r="BZ38" s="7">
        <v>1.2959833333333335</v>
      </c>
      <c r="CA38" s="8">
        <f t="shared" si="4"/>
        <v>1.0427492283950617</v>
      </c>
      <c r="CB38" s="9"/>
      <c r="CC38" s="6">
        <v>1.2562724014336917</v>
      </c>
      <c r="CD38" s="7">
        <v>0.97038152130625255</v>
      </c>
      <c r="CE38" s="6">
        <v>0.91988709677419367</v>
      </c>
      <c r="CF38" s="7">
        <v>1.335747311827957</v>
      </c>
      <c r="CG38" s="8">
        <f t="shared" si="5"/>
        <v>1.1205720828355237</v>
      </c>
      <c r="CH38" s="9"/>
      <c r="CI38" s="6">
        <v>1.1172500000000001</v>
      </c>
      <c r="CJ38" s="7">
        <v>1.0083174603174607</v>
      </c>
      <c r="CK38" s="6">
        <v>0.97017857142857133</v>
      </c>
      <c r="CL38" s="7">
        <v>1.5402499999999999</v>
      </c>
      <c r="CM38" s="8">
        <f t="shared" si="6"/>
        <v>1.158999007936508</v>
      </c>
      <c r="CN38" s="9"/>
      <c r="CO38" s="6">
        <v>1.2738315412186381</v>
      </c>
      <c r="CP38" s="7">
        <v>1.0142652329749104</v>
      </c>
      <c r="CQ38" s="6">
        <v>1.0341129032258065</v>
      </c>
      <c r="CR38" s="7">
        <v>1.4435913978494626</v>
      </c>
      <c r="CS38" s="8">
        <f t="shared" si="7"/>
        <v>1.1914502688172044</v>
      </c>
      <c r="CT38" s="9"/>
      <c r="CU38" s="6">
        <v>0.79032258064516125</v>
      </c>
      <c r="CV38" s="7">
        <v>1.325022222222221</v>
      </c>
      <c r="CW38" s="6">
        <v>0.8666666666666667</v>
      </c>
      <c r="CX38" s="7">
        <v>1.0890756302521007</v>
      </c>
      <c r="CY38" s="8">
        <f t="shared" si="8"/>
        <v>1.0177717749465374</v>
      </c>
      <c r="CZ38" s="9"/>
      <c r="DA38" s="6">
        <v>1.0934962962962964</v>
      </c>
      <c r="DB38" s="7">
        <v>0.68371193415637777</v>
      </c>
      <c r="DC38" s="6">
        <v>0.95330000000000004</v>
      </c>
      <c r="DD38" s="7">
        <v>1.2114166666666668</v>
      </c>
      <c r="DE38" s="8">
        <f t="shared" si="9"/>
        <v>0.9854812242798352</v>
      </c>
      <c r="DF38" s="9"/>
      <c r="DG38" s="6">
        <v>0.97218996415770609</v>
      </c>
      <c r="DH38" s="7">
        <v>0.95222939068100432</v>
      </c>
      <c r="DI38" s="6">
        <v>0.98812903225806448</v>
      </c>
      <c r="DJ38" s="7">
        <v>1.4895645161290321</v>
      </c>
      <c r="DK38" s="8">
        <f t="shared" si="10"/>
        <v>1.1005282258064517</v>
      </c>
      <c r="DL38" s="9"/>
      <c r="DM38" s="6">
        <v>0.95</v>
      </c>
      <c r="DN38" s="7">
        <v>0.88619753086419684</v>
      </c>
      <c r="DO38" s="6">
        <v>0.79488333333333328</v>
      </c>
      <c r="DP38" s="7">
        <v>1.4724000000000024</v>
      </c>
      <c r="DQ38" s="8">
        <f t="shared" si="11"/>
        <v>1.0258702160493831</v>
      </c>
      <c r="DR38" s="9"/>
      <c r="DS38" s="6">
        <v>0.94513978494623663</v>
      </c>
      <c r="DT38" s="7">
        <v>0.89702110712863437</v>
      </c>
      <c r="DU38" s="6">
        <v>0.88533870967741946</v>
      </c>
      <c r="DV38" s="7">
        <v>1.5686129032258065</v>
      </c>
      <c r="DW38" s="8">
        <f t="shared" si="12"/>
        <v>1.0740281262445244</v>
      </c>
      <c r="DX38" s="10"/>
      <c r="DY38" s="6">
        <v>1.0900444444444446</v>
      </c>
      <c r="DZ38" s="7">
        <v>0.86100082304526693</v>
      </c>
      <c r="EA38" s="6">
        <v>0.49246774193548387</v>
      </c>
      <c r="EB38" s="7">
        <v>1.6896612903225812</v>
      </c>
      <c r="EC38" s="8">
        <f t="shared" si="13"/>
        <v>1.0332935749369441</v>
      </c>
      <c r="ED38" s="11"/>
      <c r="EE38" s="12">
        <v>0.96685446009389675</v>
      </c>
      <c r="EF38" s="13">
        <v>0.90660082304526546</v>
      </c>
      <c r="EG38" s="12">
        <v>0.62161666666666671</v>
      </c>
      <c r="EH38" s="13">
        <v>1.6837166666666668</v>
      </c>
      <c r="EI38" s="8">
        <f t="shared" si="14"/>
        <v>1.0446971541181238</v>
      </c>
      <c r="EJ38" s="10"/>
      <c r="EK38" s="12">
        <v>0.91592389649923933</v>
      </c>
      <c r="EL38" s="13">
        <v>1.061204301075269</v>
      </c>
      <c r="EM38" s="12">
        <v>0.58596774193548373</v>
      </c>
      <c r="EN38" s="13">
        <v>1.9867419354838709</v>
      </c>
      <c r="EO38" s="8">
        <f t="shared" si="15"/>
        <v>1.1374594687484658</v>
      </c>
    </row>
    <row r="39" spans="1:145" x14ac:dyDescent="0.25">
      <c r="A39" s="57" t="s">
        <v>53</v>
      </c>
      <c r="B39" s="5" t="s">
        <v>31</v>
      </c>
      <c r="C39" s="6">
        <v>0.78245555555555579</v>
      </c>
      <c r="D39" s="7">
        <v>2.6758666666666642</v>
      </c>
      <c r="E39" s="6">
        <v>0.94666666666666632</v>
      </c>
      <c r="F39" s="7">
        <v>2.3548888888888904</v>
      </c>
      <c r="G39" s="8">
        <v>1.4454361111111109</v>
      </c>
      <c r="H39" s="14"/>
      <c r="I39" s="6">
        <v>0.85694892473118289</v>
      </c>
      <c r="J39" s="7">
        <v>2.7638817204301063</v>
      </c>
      <c r="K39" s="6">
        <v>0.95911827956989248</v>
      </c>
      <c r="L39" s="7">
        <v>2.2028548387096785</v>
      </c>
      <c r="M39" s="8">
        <v>1.4454361111111109</v>
      </c>
      <c r="N39" s="14"/>
      <c r="O39" s="6">
        <v>0.78419540229885099</v>
      </c>
      <c r="P39" s="7">
        <v>2.8788160919540218</v>
      </c>
      <c r="Q39" s="6">
        <v>0.97816091954022977</v>
      </c>
      <c r="R39" s="7">
        <v>2.3736954022988521</v>
      </c>
      <c r="S39" s="8">
        <v>1.4454361111111109</v>
      </c>
      <c r="T39" s="14"/>
      <c r="U39" s="6">
        <v>1.1051075268817205</v>
      </c>
      <c r="V39" s="7">
        <v>2.6269426523297508</v>
      </c>
      <c r="W39" s="6">
        <v>0.92982795698924736</v>
      </c>
      <c r="X39" s="7">
        <v>1.7527526881720434</v>
      </c>
      <c r="Y39" s="8">
        <v>1.4454361111111109</v>
      </c>
      <c r="Z39" s="14"/>
      <c r="AA39" s="6">
        <v>1.0784408602150528</v>
      </c>
      <c r="AB39" s="7">
        <v>2.4909211469534074</v>
      </c>
      <c r="AC39" s="6">
        <v>0.97338709677419388</v>
      </c>
      <c r="AD39" s="7">
        <v>1.4249516129032263</v>
      </c>
      <c r="AE39" s="8">
        <v>1.4454361111111109</v>
      </c>
      <c r="AF39" s="14"/>
      <c r="AG39" s="6">
        <v>1.068459259259259</v>
      </c>
      <c r="AH39" s="7">
        <v>2.5696407407407413</v>
      </c>
      <c r="AI39" s="6">
        <v>0.932772222222222</v>
      </c>
      <c r="AJ39" s="7">
        <v>1.5817111111111117</v>
      </c>
      <c r="AK39" s="8">
        <v>1.4454361111111109</v>
      </c>
      <c r="AL39" s="14"/>
      <c r="AM39" s="6">
        <v>1.0793799283154115</v>
      </c>
      <c r="AN39" s="7">
        <v>2.780745519713264</v>
      </c>
      <c r="AO39" s="6">
        <v>0.62029032258064509</v>
      </c>
      <c r="AP39" s="7">
        <v>2.008413978494624</v>
      </c>
      <c r="AQ39" s="8">
        <v>1.4454361111111109</v>
      </c>
      <c r="AR39" s="14"/>
      <c r="AS39" s="6">
        <v>1.1747185185185183</v>
      </c>
      <c r="AT39" s="7">
        <v>2.2477592592592592</v>
      </c>
      <c r="AU39" s="6">
        <v>0.47999999999999993</v>
      </c>
      <c r="AV39" s="7">
        <v>1.8792666666666666</v>
      </c>
      <c r="AW39" s="8">
        <v>1.4454361111111109</v>
      </c>
      <c r="AX39" s="14"/>
      <c r="AY39" s="6">
        <v>1.1367383512544802</v>
      </c>
      <c r="AZ39" s="7">
        <v>1.250519713261649</v>
      </c>
      <c r="BA39" s="6">
        <v>0.51196236559139785</v>
      </c>
      <c r="BB39" s="7">
        <v>2.0168763440860218</v>
      </c>
      <c r="BC39" s="8">
        <f t="shared" si="0"/>
        <v>1.2290241935483872</v>
      </c>
      <c r="BD39" s="14"/>
      <c r="BE39" s="6">
        <v>1.1627956989247312</v>
      </c>
      <c r="BF39" s="7">
        <v>1.2900896057347671</v>
      </c>
      <c r="BG39" s="6">
        <v>0.86075268817204309</v>
      </c>
      <c r="BH39" s="7">
        <v>1.5492634408602146</v>
      </c>
      <c r="BI39" s="8">
        <f t="shared" si="1"/>
        <v>1.2157253584229391</v>
      </c>
      <c r="BJ39" s="14"/>
      <c r="BK39" s="6">
        <v>1.2708296296296295</v>
      </c>
      <c r="BL39" s="7">
        <v>1.2532111111111115</v>
      </c>
      <c r="BM39" s="6">
        <v>0.85999444444444439</v>
      </c>
      <c r="BN39" s="7">
        <v>1.4363111111111111</v>
      </c>
      <c r="BO39" s="8">
        <f t="shared" si="2"/>
        <v>1.2050865740740742</v>
      </c>
      <c r="BP39" s="14"/>
      <c r="BQ39" s="6">
        <v>1.2158888888888888</v>
      </c>
      <c r="BR39" s="7">
        <v>1.1014962962962962</v>
      </c>
      <c r="BS39" s="6">
        <v>0.72124999999999995</v>
      </c>
      <c r="BT39" s="7">
        <v>1.0441499999999999</v>
      </c>
      <c r="BU39" s="8">
        <f t="shared" si="3"/>
        <v>1.0206962962962962</v>
      </c>
      <c r="BV39" s="14"/>
      <c r="BW39" s="6">
        <v>1.1956962962962963</v>
      </c>
      <c r="BX39" s="7">
        <v>1.1363388888888888</v>
      </c>
      <c r="BY39" s="6">
        <v>0.81920555555555574</v>
      </c>
      <c r="BZ39" s="7">
        <v>1.1246222222222224</v>
      </c>
      <c r="CA39" s="8">
        <f t="shared" si="4"/>
        <v>1.0689657407407407</v>
      </c>
      <c r="CB39" s="14"/>
      <c r="CC39" s="6">
        <v>1.2202222222222221</v>
      </c>
      <c r="CD39" s="7">
        <v>1.3904516129032258</v>
      </c>
      <c r="CE39" s="6">
        <v>0.70900537634408589</v>
      </c>
      <c r="CF39" s="7">
        <v>1.5129784946236557</v>
      </c>
      <c r="CG39" s="8">
        <f t="shared" si="5"/>
        <v>1.2081644265232976</v>
      </c>
      <c r="CH39" s="14"/>
      <c r="CI39" s="6">
        <v>1.1140476190476192</v>
      </c>
      <c r="CJ39" s="7">
        <v>1.2986250000000006</v>
      </c>
      <c r="CK39" s="6">
        <v>0.85255357142857169</v>
      </c>
      <c r="CL39" s="7">
        <v>1.6029107142857149</v>
      </c>
      <c r="CM39" s="8">
        <f t="shared" si="6"/>
        <v>1.2170342261904765</v>
      </c>
      <c r="CN39" s="14"/>
      <c r="CO39" s="6">
        <v>1.189225806451613</v>
      </c>
      <c r="CP39" s="7">
        <v>1.4208960573476705</v>
      </c>
      <c r="CQ39" s="6">
        <v>0.77929032258064534</v>
      </c>
      <c r="CR39" s="7">
        <v>1.6293924731182801</v>
      </c>
      <c r="CS39" s="8">
        <f t="shared" si="7"/>
        <v>1.2547011648745523</v>
      </c>
      <c r="CT39" s="14"/>
      <c r="CU39" s="6">
        <v>0.9688136200716847</v>
      </c>
      <c r="CV39" s="7">
        <v>1.1065710872162466</v>
      </c>
      <c r="CW39" s="6">
        <v>0.50319354838709662</v>
      </c>
      <c r="CX39" s="7">
        <v>1.5514193548387121</v>
      </c>
      <c r="CY39" s="8">
        <f t="shared" si="8"/>
        <v>1.0324994026284351</v>
      </c>
      <c r="CZ39" s="14"/>
      <c r="DA39" s="6">
        <v>1.0468111111111116</v>
      </c>
      <c r="DB39" s="7">
        <v>1.3568074074074055</v>
      </c>
      <c r="DC39" s="6">
        <v>1.1473944444444446</v>
      </c>
      <c r="DD39" s="7">
        <v>2.2946111111111103</v>
      </c>
      <c r="DE39" s="8">
        <f t="shared" si="9"/>
        <v>1.461406018518518</v>
      </c>
      <c r="DF39" s="14"/>
      <c r="DG39" s="6">
        <v>0.95201792114695338</v>
      </c>
      <c r="DH39" s="7">
        <v>1.1044014336917567</v>
      </c>
      <c r="DI39" s="6">
        <v>0.81711290322580654</v>
      </c>
      <c r="DJ39" s="7">
        <v>1.5285161290322582</v>
      </c>
      <c r="DK39" s="8">
        <f t="shared" si="10"/>
        <v>1.1005120967741937</v>
      </c>
      <c r="DL39" s="14"/>
      <c r="DM39" s="6">
        <v>0.86648518518518525</v>
      </c>
      <c r="DN39" s="7">
        <v>1.1242203703703695</v>
      </c>
      <c r="DO39" s="6">
        <v>0.78681666666666628</v>
      </c>
      <c r="DP39" s="7">
        <v>1.3252444444444462</v>
      </c>
      <c r="DQ39" s="8">
        <f t="shared" si="11"/>
        <v>1.0256916666666669</v>
      </c>
      <c r="DR39" s="14"/>
      <c r="DS39" s="6">
        <v>0.98593189964157668</v>
      </c>
      <c r="DT39" s="7">
        <v>1.2450896057347665</v>
      </c>
      <c r="DU39" s="6">
        <v>0.77316129032258074</v>
      </c>
      <c r="DV39" s="7">
        <v>1.4642096774193547</v>
      </c>
      <c r="DW39" s="8">
        <f t="shared" si="12"/>
        <v>1.1170981182795696</v>
      </c>
      <c r="DX39" s="10"/>
      <c r="DY39" s="6">
        <v>0.99224074074074164</v>
      </c>
      <c r="DZ39" s="7">
        <v>1.191268518518515</v>
      </c>
      <c r="EA39" s="6">
        <v>1.130827956989247</v>
      </c>
      <c r="EB39" s="7">
        <v>1.367306451612905</v>
      </c>
      <c r="EC39" s="8">
        <f t="shared" si="13"/>
        <v>1.170410916965352</v>
      </c>
      <c r="ED39" s="11"/>
      <c r="EE39" s="12">
        <v>0.86773708920187864</v>
      </c>
      <c r="EF39" s="13">
        <v>1.0523555555555555</v>
      </c>
      <c r="EG39" s="12">
        <v>0.73363333333333336</v>
      </c>
      <c r="EH39" s="13">
        <v>1.3493611111111123</v>
      </c>
      <c r="EI39" s="8">
        <f t="shared" si="14"/>
        <v>1.0007717723004699</v>
      </c>
      <c r="EJ39" s="10"/>
      <c r="EK39" s="12">
        <v>0.88800913242009183</v>
      </c>
      <c r="EL39" s="13">
        <v>0.81509318996415603</v>
      </c>
      <c r="EM39" s="12">
        <v>0.4921827956989247</v>
      </c>
      <c r="EN39" s="13">
        <v>1.5331774193548406</v>
      </c>
      <c r="EO39" s="8">
        <f t="shared" si="15"/>
        <v>0.9321156343595034</v>
      </c>
    </row>
    <row r="40" spans="1:145" x14ac:dyDescent="0.25">
      <c r="A40" s="55" t="s">
        <v>53</v>
      </c>
      <c r="B40" s="15" t="s">
        <v>34</v>
      </c>
      <c r="C40" s="6">
        <v>0.86790277777777702</v>
      </c>
      <c r="D40" s="7">
        <v>1.3199640211640202</v>
      </c>
      <c r="E40" s="6">
        <v>0.98</v>
      </c>
      <c r="F40" s="7">
        <v>2.0872055555555553</v>
      </c>
      <c r="G40" s="8">
        <v>1.1435242063492062</v>
      </c>
      <c r="H40" s="14"/>
      <c r="I40" s="6">
        <v>0.88599462365591275</v>
      </c>
      <c r="J40" s="7">
        <v>1.2339006656426008</v>
      </c>
      <c r="K40" s="6">
        <v>0.99676344086021507</v>
      </c>
      <c r="L40" s="7">
        <v>2.2475645161290321</v>
      </c>
      <c r="M40" s="8">
        <v>1.1435242063492062</v>
      </c>
      <c r="N40" s="14"/>
      <c r="O40" s="6">
        <v>0.96992816091953915</v>
      </c>
      <c r="P40" s="7">
        <v>1.2994767378215641</v>
      </c>
      <c r="Q40" s="6">
        <v>1.0057471264367812</v>
      </c>
      <c r="R40" s="7">
        <v>1.8936781609195406</v>
      </c>
      <c r="S40" s="8">
        <v>1.1435242063492062</v>
      </c>
      <c r="T40" s="14"/>
      <c r="U40" s="6">
        <v>1.1572043010752679</v>
      </c>
      <c r="V40" s="7">
        <v>1.128540706605222</v>
      </c>
      <c r="W40" s="6">
        <v>0.48333333333333328</v>
      </c>
      <c r="X40" s="7">
        <v>1.8843978494623659</v>
      </c>
      <c r="Y40" s="8">
        <v>1.1435242063492062</v>
      </c>
      <c r="Z40" s="14"/>
      <c r="AA40" s="6">
        <v>1.0805376344086004</v>
      </c>
      <c r="AB40" s="7">
        <v>1.0032135176651298</v>
      </c>
      <c r="AC40" s="6">
        <v>0.51290322580645142</v>
      </c>
      <c r="AD40" s="7">
        <v>1.5913924731182798</v>
      </c>
      <c r="AE40" s="8">
        <v>1.1435242063492062</v>
      </c>
      <c r="AF40" s="14"/>
      <c r="AG40" s="6">
        <v>1.0567407407407399</v>
      </c>
      <c r="AH40" s="7">
        <v>1.0035343915343911</v>
      </c>
      <c r="AI40" s="6">
        <v>0.48666666666666647</v>
      </c>
      <c r="AJ40" s="7">
        <v>1.659405555555556</v>
      </c>
      <c r="AK40" s="8">
        <v>1.1435242063492062</v>
      </c>
      <c r="AL40" s="14"/>
      <c r="AM40" s="6">
        <v>1.0941218637992824</v>
      </c>
      <c r="AN40" s="7">
        <v>1.2446984126984133</v>
      </c>
      <c r="AO40" s="6">
        <v>0.48817204301075262</v>
      </c>
      <c r="AP40" s="7">
        <v>1.6311129032258065</v>
      </c>
      <c r="AQ40" s="8">
        <v>1.1435242063492062</v>
      </c>
      <c r="AR40" s="14"/>
      <c r="AS40" s="6">
        <v>0.95511111111111091</v>
      </c>
      <c r="AT40" s="7">
        <v>1.3452634920634909</v>
      </c>
      <c r="AU40" s="6">
        <v>0.48611111111111094</v>
      </c>
      <c r="AV40" s="7">
        <v>1.7876111111111117</v>
      </c>
      <c r="AW40" s="8">
        <v>1.1435242063492062</v>
      </c>
      <c r="AX40" s="14"/>
      <c r="AY40" s="6">
        <v>1.1275627240143362</v>
      </c>
      <c r="AZ40" s="7">
        <v>1.4252640382317803</v>
      </c>
      <c r="BA40" s="6">
        <v>0.5</v>
      </c>
      <c r="BB40" s="7">
        <v>1.5494354838709676</v>
      </c>
      <c r="BC40" s="8">
        <f t="shared" si="0"/>
        <v>1.1505655615292709</v>
      </c>
      <c r="BD40" s="14"/>
      <c r="BE40" s="6">
        <v>1.0887777777777776</v>
      </c>
      <c r="BF40" s="7">
        <v>1.4942986857825566</v>
      </c>
      <c r="BG40" s="6">
        <v>0.79032258064516125</v>
      </c>
      <c r="BH40" s="7">
        <v>1.2601935483870967</v>
      </c>
      <c r="BI40" s="8">
        <f t="shared" si="1"/>
        <v>1.158398148148148</v>
      </c>
      <c r="BJ40" s="14"/>
      <c r="BK40" s="6">
        <v>1.1835925925925923</v>
      </c>
      <c r="BL40" s="7">
        <v>1.42517037037037</v>
      </c>
      <c r="BM40" s="6">
        <v>0.91735555555555548</v>
      </c>
      <c r="BN40" s="7">
        <v>1.25</v>
      </c>
      <c r="BO40" s="8">
        <f t="shared" si="2"/>
        <v>1.1940296296296293</v>
      </c>
      <c r="BP40" s="14"/>
      <c r="BQ40" s="6">
        <v>1.2473703703703705</v>
      </c>
      <c r="BR40" s="7">
        <v>1.4604271604938273</v>
      </c>
      <c r="BS40" s="6">
        <v>0.90054999999999985</v>
      </c>
      <c r="BT40" s="7">
        <v>1.2847</v>
      </c>
      <c r="BU40" s="8">
        <f t="shared" si="3"/>
        <v>1.2232618827160495</v>
      </c>
      <c r="BV40" s="14"/>
      <c r="BW40" s="6">
        <v>1.2016666666666662</v>
      </c>
      <c r="BX40" s="7">
        <v>1.4629654320987664</v>
      </c>
      <c r="BY40" s="6">
        <v>0.89488333333333347</v>
      </c>
      <c r="BZ40" s="7">
        <v>1.3196666666666665</v>
      </c>
      <c r="CA40" s="8">
        <f t="shared" si="4"/>
        <v>1.2197955246913581</v>
      </c>
      <c r="CB40" s="14"/>
      <c r="CC40" s="6">
        <v>1.2168458781362013</v>
      </c>
      <c r="CD40" s="7">
        <v>1.2881123058542414</v>
      </c>
      <c r="CE40" s="6">
        <v>0.83735483870967742</v>
      </c>
      <c r="CF40" s="7">
        <v>1.3233655913978495</v>
      </c>
      <c r="CG40" s="8">
        <f t="shared" si="5"/>
        <v>1.1664196535244924</v>
      </c>
      <c r="CH40" s="14"/>
      <c r="CI40" s="6">
        <v>1.1126984126984127</v>
      </c>
      <c r="CJ40" s="7">
        <v>1.2977539682539683</v>
      </c>
      <c r="CK40" s="6">
        <v>0.79573214285714289</v>
      </c>
      <c r="CL40" s="7">
        <v>1.137964285714286</v>
      </c>
      <c r="CM40" s="8">
        <f t="shared" si="6"/>
        <v>1.0860372023809526</v>
      </c>
      <c r="CN40" s="14"/>
      <c r="CO40" s="6">
        <v>1.3369139784946238</v>
      </c>
      <c r="CP40" s="7">
        <v>1.3232616487455198</v>
      </c>
      <c r="CQ40" s="6">
        <v>1.886935483870968</v>
      </c>
      <c r="CR40" s="7">
        <v>0.77703225806451615</v>
      </c>
      <c r="CS40" s="8">
        <f t="shared" si="7"/>
        <v>1.331035842293907</v>
      </c>
      <c r="CT40" s="14"/>
      <c r="CU40" s="6">
        <v>1.1181505376344087</v>
      </c>
      <c r="CV40" s="7">
        <v>1.2638458781361983</v>
      </c>
      <c r="CW40" s="6">
        <v>0.78217204301075227</v>
      </c>
      <c r="CX40" s="7">
        <v>1.7202903225806476</v>
      </c>
      <c r="CY40" s="8">
        <f t="shared" si="8"/>
        <v>1.2211146953405019</v>
      </c>
      <c r="CZ40" s="14"/>
      <c r="DA40" s="6">
        <v>1.1633074074074061</v>
      </c>
      <c r="DB40" s="7">
        <v>1.0169629629629626</v>
      </c>
      <c r="DC40" s="6">
        <v>1.2121</v>
      </c>
      <c r="DD40" s="7">
        <v>1.0653666666666668</v>
      </c>
      <c r="DE40" s="8">
        <f t="shared" si="9"/>
        <v>1.1144342592592589</v>
      </c>
      <c r="DF40" s="14"/>
      <c r="DG40" s="6">
        <v>0.93977777777777738</v>
      </c>
      <c r="DH40" s="7">
        <v>1.1797275985663092</v>
      </c>
      <c r="DI40" s="6">
        <v>1.7019032258064521</v>
      </c>
      <c r="DJ40" s="7">
        <v>0.78955913978494641</v>
      </c>
      <c r="DK40" s="8">
        <f t="shared" si="10"/>
        <v>1.1527419354838715</v>
      </c>
      <c r="DL40" s="14"/>
      <c r="DM40" s="6">
        <v>0.83015555555555554</v>
      </c>
      <c r="DN40" s="7">
        <v>1.2324320987654316</v>
      </c>
      <c r="DO40" s="6">
        <v>1.9395888888888899</v>
      </c>
      <c r="DP40" s="7">
        <v>0.85481111111111219</v>
      </c>
      <c r="DQ40" s="8">
        <f t="shared" si="11"/>
        <v>1.2142469135802474</v>
      </c>
      <c r="DR40" s="14"/>
      <c r="DS40" s="6">
        <v>0.72766308243727629</v>
      </c>
      <c r="DT40" s="7">
        <v>1.2450035842293918</v>
      </c>
      <c r="DU40" s="6">
        <v>1.8479677419354834</v>
      </c>
      <c r="DV40" s="7">
        <v>0.69633333333333347</v>
      </c>
      <c r="DW40" s="8">
        <f t="shared" si="12"/>
        <v>1.1292419354838712</v>
      </c>
      <c r="DX40" s="10"/>
      <c r="DY40" s="6">
        <v>0.88962962962962999</v>
      </c>
      <c r="DZ40" s="7">
        <v>1.3023530864197523</v>
      </c>
      <c r="EA40" s="6">
        <v>1.4534193548387098</v>
      </c>
      <c r="EB40" s="7">
        <v>0.88409677419354959</v>
      </c>
      <c r="EC40" s="8">
        <f t="shared" si="13"/>
        <v>1.1323747112704103</v>
      </c>
      <c r="ED40" s="11"/>
      <c r="EE40" s="12">
        <v>0.74700156494522718</v>
      </c>
      <c r="EF40" s="13">
        <v>1.454064197530859</v>
      </c>
      <c r="EG40" s="12">
        <v>0.92310000000000003</v>
      </c>
      <c r="EH40" s="13">
        <v>0.96012222222222365</v>
      </c>
      <c r="EI40" s="8">
        <f t="shared" si="14"/>
        <v>1.0210719961745776</v>
      </c>
      <c r="EJ40" s="10"/>
      <c r="EK40" s="12">
        <v>0.74048097412481007</v>
      </c>
      <c r="EL40" s="13">
        <v>1.4427741935483855</v>
      </c>
      <c r="EM40" s="12">
        <v>0.94825806451612915</v>
      </c>
      <c r="EN40" s="13">
        <v>1.0152580645161309</v>
      </c>
      <c r="EO40" s="8">
        <f t="shared" si="15"/>
        <v>1.036692824176364</v>
      </c>
    </row>
    <row r="41" spans="1:145" x14ac:dyDescent="0.25">
      <c r="A41" s="55" t="s">
        <v>53</v>
      </c>
      <c r="B41" s="15" t="s">
        <v>36</v>
      </c>
      <c r="C41" s="6">
        <v>1.0153444444444446</v>
      </c>
      <c r="D41" s="7">
        <v>1.9327975308642018</v>
      </c>
      <c r="E41" s="6">
        <v>0.96666666666666667</v>
      </c>
      <c r="F41" s="7">
        <v>1.36</v>
      </c>
      <c r="G41" s="8">
        <v>1.1781922839506183</v>
      </c>
      <c r="H41" s="14"/>
      <c r="I41" s="6">
        <v>1.017770609318996</v>
      </c>
      <c r="J41" s="7">
        <v>1.7716224611708506</v>
      </c>
      <c r="K41" s="6">
        <v>0.88387096774193552</v>
      </c>
      <c r="L41" s="7">
        <v>1.310752688172043</v>
      </c>
      <c r="M41" s="8">
        <v>1.1781922839506183</v>
      </c>
      <c r="N41" s="14"/>
      <c r="O41" s="6">
        <v>0.92990804597701171</v>
      </c>
      <c r="P41" s="7">
        <v>2.187261813537678</v>
      </c>
      <c r="Q41" s="6">
        <v>0.95862068965517244</v>
      </c>
      <c r="R41" s="7">
        <v>1.2149425287356321</v>
      </c>
      <c r="S41" s="8">
        <v>1.1781922839506183</v>
      </c>
      <c r="T41" s="14"/>
      <c r="U41" s="6">
        <v>0.72186738351254465</v>
      </c>
      <c r="V41" s="7">
        <v>1.9288888888888913</v>
      </c>
      <c r="W41" s="6">
        <v>0.85161290322580641</v>
      </c>
      <c r="X41" s="7">
        <v>1.2494623655913979</v>
      </c>
      <c r="Y41" s="8">
        <v>1.1781922839506183</v>
      </c>
      <c r="Z41" s="14"/>
      <c r="AA41" s="6">
        <v>0.56988888888888911</v>
      </c>
      <c r="AB41" s="7">
        <v>2.155127837514939</v>
      </c>
      <c r="AC41" s="6">
        <v>0.75483870967741939</v>
      </c>
      <c r="AD41" s="7">
        <v>1.2096774193548387</v>
      </c>
      <c r="AE41" s="8">
        <v>1.1781922839506183</v>
      </c>
      <c r="AF41" s="14"/>
      <c r="AG41" s="6">
        <v>0.87055555555555508</v>
      </c>
      <c r="AH41" s="7">
        <v>2.0257728395061765</v>
      </c>
      <c r="AI41" s="6">
        <v>0.53</v>
      </c>
      <c r="AJ41" s="7">
        <v>1.3233333333333333</v>
      </c>
      <c r="AK41" s="8">
        <v>1.1781922839506183</v>
      </c>
      <c r="AL41" s="14"/>
      <c r="AM41" s="6">
        <v>0.52132258064516179</v>
      </c>
      <c r="AN41" s="7">
        <v>2.277593787335725</v>
      </c>
      <c r="AO41" s="6">
        <v>0.70483870967741935</v>
      </c>
      <c r="AP41" s="7">
        <v>1.232258064516129</v>
      </c>
      <c r="AQ41" s="8">
        <v>1.1781922839506183</v>
      </c>
      <c r="AR41" s="73"/>
      <c r="AS41" s="70">
        <v>0.86992222222222271</v>
      </c>
      <c r="AT41" s="71">
        <v>2.1056246913580279</v>
      </c>
      <c r="AU41" s="70">
        <v>0.59166666666666667</v>
      </c>
      <c r="AV41" s="71">
        <v>1.1455555555555557</v>
      </c>
      <c r="AW41" s="72">
        <v>1.1781922839506183</v>
      </c>
      <c r="AX41" s="73"/>
      <c r="AY41" s="70">
        <v>0.5872652329749104</v>
      </c>
      <c r="AZ41" s="71">
        <v>1.4269677419354838</v>
      </c>
      <c r="BA41" s="70">
        <v>0.63709677419354838</v>
      </c>
      <c r="BB41" s="71">
        <v>1.2419354838709677</v>
      </c>
      <c r="BC41" s="72">
        <f t="shared" si="0"/>
        <v>0.9733163082437275</v>
      </c>
      <c r="BD41" s="73"/>
      <c r="BE41" s="70">
        <v>0.71415770609319007</v>
      </c>
      <c r="BF41" s="71">
        <v>1.4654035842293907</v>
      </c>
      <c r="BG41" s="70">
        <v>0.61290322580645162</v>
      </c>
      <c r="BH41" s="71">
        <v>1.2591397849462365</v>
      </c>
      <c r="BI41" s="72">
        <f t="shared" si="1"/>
        <v>1.0129010752688172</v>
      </c>
      <c r="BJ41" s="73"/>
      <c r="BK41" s="70">
        <v>0.88162222222222209</v>
      </c>
      <c r="BL41" s="71">
        <v>1.2533496296296298</v>
      </c>
      <c r="BM41" s="70">
        <v>0.7466666666666667</v>
      </c>
      <c r="BN41" s="71">
        <v>1.1788888888888889</v>
      </c>
      <c r="BO41" s="72">
        <f t="shared" si="2"/>
        <v>1.015131851851852</v>
      </c>
      <c r="BP41" s="73"/>
      <c r="BQ41" s="70">
        <v>0.91665555555555556</v>
      </c>
      <c r="BR41" s="71">
        <v>1.3771303703703706</v>
      </c>
      <c r="BS41" s="70">
        <v>0.67333333333333334</v>
      </c>
      <c r="BT41" s="71">
        <v>1.3377777777777777</v>
      </c>
      <c r="BU41" s="72">
        <f t="shared" si="3"/>
        <v>1.0762242592592592</v>
      </c>
      <c r="BV41" s="73"/>
      <c r="BW41" s="70">
        <v>0.75036666666666674</v>
      </c>
      <c r="BX41" s="71">
        <v>1.3578933333333336</v>
      </c>
      <c r="BY41" s="70">
        <v>0.72333333333333338</v>
      </c>
      <c r="BZ41" s="71">
        <v>1.2277777777777779</v>
      </c>
      <c r="CA41" s="72">
        <f t="shared" si="4"/>
        <v>1.014842777777778</v>
      </c>
      <c r="CB41" s="73"/>
      <c r="CC41" s="70">
        <v>1.0062437275985663</v>
      </c>
      <c r="CD41" s="71">
        <v>1.3555670250896059</v>
      </c>
      <c r="CE41" s="70">
        <v>0.68870967741935485</v>
      </c>
      <c r="CF41" s="71">
        <v>1.1741935483870967</v>
      </c>
      <c r="CG41" s="72">
        <f t="shared" si="5"/>
        <v>1.0561784946236559</v>
      </c>
      <c r="CH41" s="73"/>
      <c r="CI41" s="70">
        <v>0.80752380952380953</v>
      </c>
      <c r="CJ41" s="71">
        <v>1.409176190476191</v>
      </c>
      <c r="CK41" s="70">
        <v>0.50535714285714284</v>
      </c>
      <c r="CL41" s="71">
        <v>1.4273809523809524</v>
      </c>
      <c r="CM41" s="72">
        <f t="shared" si="6"/>
        <v>1.0373595238095239</v>
      </c>
      <c r="CN41" s="73"/>
      <c r="CO41" s="70">
        <v>0.61396774193548387</v>
      </c>
      <c r="CP41" s="71">
        <v>1.4364458781362015</v>
      </c>
      <c r="CQ41" s="70">
        <v>0.55161290322580647</v>
      </c>
      <c r="CR41" s="71">
        <v>1.4411290322580645</v>
      </c>
      <c r="CS41" s="72">
        <f t="shared" si="7"/>
        <v>1.0107888888888892</v>
      </c>
      <c r="CT41" s="73"/>
      <c r="CU41" s="70">
        <v>0.532258064516129</v>
      </c>
      <c r="CV41" s="71">
        <v>1.2207741935483873</v>
      </c>
      <c r="CW41" s="70">
        <v>0.38870967741935486</v>
      </c>
      <c r="CX41" s="71">
        <v>1.4720430107526881</v>
      </c>
      <c r="CY41" s="72">
        <f t="shared" si="8"/>
        <v>0.9034462365591398</v>
      </c>
      <c r="CZ41" s="73"/>
      <c r="DA41" s="70">
        <v>0.70073333333333343</v>
      </c>
      <c r="DB41" s="71">
        <v>1.1014222222222201</v>
      </c>
      <c r="DC41" s="70">
        <v>0.52166666666666661</v>
      </c>
      <c r="DD41" s="71">
        <v>1.461111111111111</v>
      </c>
      <c r="DE41" s="72">
        <f t="shared" si="9"/>
        <v>0.94623333333333282</v>
      </c>
      <c r="DF41" s="73"/>
      <c r="DG41" s="70">
        <v>0.45553763440860212</v>
      </c>
      <c r="DH41" s="71">
        <v>1.1654724014336917</v>
      </c>
      <c r="DI41" s="70">
        <v>0.5</v>
      </c>
      <c r="DJ41" s="71">
        <v>1.3720430107526882</v>
      </c>
      <c r="DK41" s="72">
        <f t="shared" si="10"/>
        <v>0.87326326164874546</v>
      </c>
      <c r="DL41" s="73"/>
      <c r="DM41" s="70">
        <v>0.4355185185185183</v>
      </c>
      <c r="DN41" s="71">
        <v>1.1560844444444434</v>
      </c>
      <c r="DO41" s="70">
        <v>0.48499999999999999</v>
      </c>
      <c r="DP41" s="71">
        <v>1.4022222222222223</v>
      </c>
      <c r="DQ41" s="72">
        <f t="shared" si="11"/>
        <v>0.86970629629629603</v>
      </c>
      <c r="DR41" s="73"/>
      <c r="DS41" s="70">
        <v>0.53261290322580646</v>
      </c>
      <c r="DT41" s="71">
        <v>1.1159111111111106</v>
      </c>
      <c r="DU41" s="70">
        <v>0.50161290322580643</v>
      </c>
      <c r="DV41" s="71">
        <v>1.3645161290322581</v>
      </c>
      <c r="DW41" s="72">
        <f t="shared" si="12"/>
        <v>0.87866326164874531</v>
      </c>
      <c r="DX41" s="74"/>
      <c r="DY41" s="70">
        <v>0.65962962962962957</v>
      </c>
      <c r="DZ41" s="71">
        <v>1.1607733333333301</v>
      </c>
      <c r="EA41" s="70">
        <v>0.50967741935483868</v>
      </c>
      <c r="EB41" s="71">
        <v>1.3973118279569892</v>
      </c>
      <c r="EC41" s="72">
        <f t="shared" si="13"/>
        <v>0.93184805256869696</v>
      </c>
      <c r="ED41" s="75"/>
      <c r="EE41" s="76">
        <v>0.63630672926447573</v>
      </c>
      <c r="EF41" s="77">
        <v>1.1124340740740717</v>
      </c>
      <c r="EG41" s="76">
        <v>0.5</v>
      </c>
      <c r="EH41" s="77">
        <v>1.41</v>
      </c>
      <c r="EI41" s="72">
        <f t="shared" si="14"/>
        <v>0.91468520083463689</v>
      </c>
      <c r="EJ41" s="74"/>
      <c r="EK41" s="76">
        <v>0.65753424657534243</v>
      </c>
      <c r="EL41" s="77">
        <v>1.1331182795698904</v>
      </c>
      <c r="EM41" s="76">
        <v>0.48548387096774193</v>
      </c>
      <c r="EN41" s="77">
        <v>1.3580645161290323</v>
      </c>
      <c r="EO41" s="72">
        <f t="shared" si="15"/>
        <v>0.90855022831050181</v>
      </c>
    </row>
    <row r="42" spans="1:145" s="81" customFormat="1" x14ac:dyDescent="0.25">
      <c r="A42" s="78"/>
      <c r="B42" s="79"/>
      <c r="C42" s="80" t="s">
        <v>95</v>
      </c>
      <c r="D42" s="68"/>
      <c r="E42" s="69"/>
      <c r="F42" s="68"/>
      <c r="G42" s="68"/>
      <c r="H42" s="79"/>
      <c r="I42" s="80" t="s">
        <v>48</v>
      </c>
      <c r="J42" s="68"/>
      <c r="K42" s="69"/>
      <c r="L42" s="68"/>
      <c r="M42" s="68"/>
      <c r="N42" s="79"/>
      <c r="O42" s="80" t="s">
        <v>99</v>
      </c>
      <c r="P42" s="68"/>
      <c r="Q42" s="69"/>
      <c r="R42" s="68"/>
      <c r="S42" s="68"/>
      <c r="T42" s="79"/>
      <c r="U42" s="80" t="s">
        <v>93</v>
      </c>
      <c r="V42" s="68"/>
      <c r="W42" s="69"/>
      <c r="X42" s="68"/>
      <c r="Y42" s="68"/>
      <c r="Z42" s="79"/>
      <c r="AA42" s="80" t="s">
        <v>99</v>
      </c>
      <c r="AB42" s="68"/>
      <c r="AC42" s="69"/>
      <c r="AD42" s="68"/>
      <c r="AE42" s="68"/>
      <c r="AF42" s="79"/>
      <c r="AG42" s="80" t="s">
        <v>95</v>
      </c>
      <c r="AH42" s="68"/>
      <c r="AI42" s="69"/>
      <c r="AJ42" s="68"/>
      <c r="AK42" s="68"/>
      <c r="AL42" s="79"/>
      <c r="AM42" s="80" t="s">
        <v>93</v>
      </c>
      <c r="AN42" s="68"/>
      <c r="AO42" s="69"/>
      <c r="AP42" s="68"/>
      <c r="AQ42" s="68"/>
      <c r="AR42" s="79"/>
      <c r="AS42" s="80" t="s">
        <v>91</v>
      </c>
      <c r="AT42" s="68"/>
      <c r="AU42" s="69"/>
      <c r="AV42" s="68"/>
      <c r="AW42" s="68"/>
      <c r="AX42" s="79"/>
      <c r="AY42" s="80" t="s">
        <v>42</v>
      </c>
      <c r="AZ42" s="68"/>
      <c r="BA42" s="69"/>
      <c r="BB42" s="68"/>
      <c r="BC42" s="68"/>
      <c r="BD42" s="79"/>
      <c r="BE42" s="80" t="s">
        <v>45</v>
      </c>
      <c r="BF42" s="68"/>
      <c r="BG42" s="69"/>
      <c r="BH42" s="68"/>
      <c r="BI42" s="68"/>
      <c r="BJ42" s="79"/>
      <c r="BK42" s="80" t="s">
        <v>79</v>
      </c>
      <c r="BL42" s="68"/>
      <c r="BM42" s="69"/>
      <c r="BN42" s="68"/>
      <c r="BO42" s="68"/>
      <c r="BP42" s="79"/>
      <c r="BQ42" s="80" t="s">
        <v>79</v>
      </c>
      <c r="BR42" s="68"/>
      <c r="BS42" s="69"/>
      <c r="BT42" s="68"/>
      <c r="BU42" s="68"/>
      <c r="BV42" s="79"/>
      <c r="BW42" s="80" t="s">
        <v>79</v>
      </c>
      <c r="BX42" s="68"/>
      <c r="BY42" s="69"/>
      <c r="BZ42" s="68"/>
      <c r="CA42" s="68"/>
      <c r="CB42" s="79"/>
      <c r="CC42" s="80" t="s">
        <v>70</v>
      </c>
      <c r="CD42" s="68"/>
      <c r="CE42" s="69"/>
      <c r="CF42" s="68"/>
      <c r="CG42" s="68"/>
      <c r="CH42" s="79"/>
      <c r="CI42" s="80" t="s">
        <v>72</v>
      </c>
      <c r="CJ42" s="68"/>
      <c r="CK42" s="69"/>
      <c r="CL42" s="68"/>
      <c r="CM42" s="68"/>
      <c r="CN42" s="79"/>
      <c r="CO42" s="80" t="s">
        <v>74</v>
      </c>
      <c r="CP42" s="68"/>
      <c r="CQ42" s="69"/>
      <c r="CR42" s="68"/>
      <c r="CS42" s="68"/>
      <c r="CT42" s="79"/>
      <c r="CU42" s="80" t="s">
        <v>70</v>
      </c>
      <c r="CV42" s="68"/>
      <c r="CW42" s="69"/>
      <c r="CX42" s="68"/>
      <c r="CY42" s="68"/>
      <c r="CZ42" s="79"/>
      <c r="DA42" s="80" t="s">
        <v>56</v>
      </c>
      <c r="DB42" s="68"/>
      <c r="DC42" s="69"/>
      <c r="DD42" s="68"/>
      <c r="DE42" s="68"/>
      <c r="DF42" s="79"/>
      <c r="DG42" s="80" t="s">
        <v>54</v>
      </c>
      <c r="DH42" s="68"/>
      <c r="DI42" s="69"/>
      <c r="DJ42" s="68"/>
      <c r="DK42" s="68"/>
      <c r="DL42" s="79"/>
      <c r="DM42" s="80" t="s">
        <v>48</v>
      </c>
      <c r="DN42" s="68"/>
      <c r="DO42" s="69"/>
      <c r="DP42" s="68"/>
      <c r="DQ42" s="68"/>
      <c r="DR42" s="79"/>
      <c r="DS42" s="80" t="s">
        <v>45</v>
      </c>
      <c r="DT42" s="68"/>
      <c r="DU42" s="69"/>
      <c r="DV42" s="68"/>
      <c r="DW42" s="68"/>
      <c r="DX42" s="68"/>
      <c r="DY42" s="80" t="s">
        <v>42</v>
      </c>
      <c r="DZ42" s="80"/>
      <c r="EA42" s="80"/>
      <c r="EB42" s="80"/>
      <c r="EC42" s="68"/>
      <c r="ED42" s="80"/>
      <c r="EE42" s="80" t="s">
        <v>39</v>
      </c>
      <c r="EF42" s="80"/>
      <c r="EG42" s="80"/>
      <c r="EH42" s="80"/>
      <c r="EI42" s="68"/>
      <c r="EJ42" s="80"/>
      <c r="EK42" s="80" t="s">
        <v>37</v>
      </c>
      <c r="EL42" s="80"/>
      <c r="EM42" s="80"/>
      <c r="EN42" s="80"/>
      <c r="EO42" s="68"/>
    </row>
    <row r="43" spans="1:145" s="81" customFormat="1" x14ac:dyDescent="0.25">
      <c r="A43" s="82"/>
      <c r="B43" s="79"/>
      <c r="C43" s="80" t="s">
        <v>47</v>
      </c>
      <c r="D43" s="68"/>
      <c r="E43" s="69"/>
      <c r="F43" s="68"/>
      <c r="G43" s="68"/>
      <c r="H43" s="79"/>
      <c r="I43" s="80" t="s">
        <v>89</v>
      </c>
      <c r="J43" s="68"/>
      <c r="K43" s="69"/>
      <c r="L43" s="68"/>
      <c r="M43" s="68"/>
      <c r="N43" s="79"/>
      <c r="O43" s="80" t="s">
        <v>88</v>
      </c>
      <c r="P43" s="68"/>
      <c r="Q43" s="69"/>
      <c r="R43" s="68"/>
      <c r="S43" s="68"/>
      <c r="T43" s="79"/>
      <c r="U43" s="80" t="s">
        <v>41</v>
      </c>
      <c r="V43" s="68"/>
      <c r="W43" s="69"/>
      <c r="X43" s="68"/>
      <c r="Y43" s="68"/>
      <c r="Z43" s="79"/>
      <c r="AA43" s="80" t="s">
        <v>41</v>
      </c>
      <c r="AB43" s="68"/>
      <c r="AC43" s="69"/>
      <c r="AD43" s="68"/>
      <c r="AE43" s="68"/>
      <c r="AF43" s="79"/>
      <c r="AG43" s="80" t="s">
        <v>94</v>
      </c>
      <c r="AH43" s="68"/>
      <c r="AI43" s="69"/>
      <c r="AJ43" s="68"/>
      <c r="AK43" s="68"/>
      <c r="AL43" s="79"/>
      <c r="AM43" s="80" t="s">
        <v>92</v>
      </c>
      <c r="AN43" s="68"/>
      <c r="AO43" s="69"/>
      <c r="AP43" s="68"/>
      <c r="AQ43" s="68"/>
      <c r="AR43" s="79"/>
      <c r="AS43" s="80" t="s">
        <v>90</v>
      </c>
      <c r="AT43" s="68"/>
      <c r="AU43" s="69"/>
      <c r="AV43" s="68"/>
      <c r="AW43" s="68"/>
      <c r="AX43" s="79"/>
      <c r="AY43" s="80" t="s">
        <v>88</v>
      </c>
      <c r="AZ43" s="68"/>
      <c r="BA43" s="69"/>
      <c r="BB43" s="68"/>
      <c r="BC43" s="68"/>
      <c r="BD43" s="79"/>
      <c r="BE43" s="80" t="s">
        <v>89</v>
      </c>
      <c r="BF43" s="68"/>
      <c r="BG43" s="69"/>
      <c r="BH43" s="68"/>
      <c r="BI43" s="68"/>
      <c r="BJ43" s="79"/>
      <c r="BK43" s="80" t="s">
        <v>78</v>
      </c>
      <c r="BL43" s="68"/>
      <c r="BM43" s="69"/>
      <c r="BN43" s="68"/>
      <c r="BO43" s="68"/>
      <c r="BP43" s="79"/>
      <c r="BQ43" s="80" t="s">
        <v>78</v>
      </c>
      <c r="BR43" s="68"/>
      <c r="BS43" s="69"/>
      <c r="BT43" s="68"/>
      <c r="BU43" s="68"/>
      <c r="BV43" s="79"/>
      <c r="BW43" s="80" t="s">
        <v>78</v>
      </c>
      <c r="BX43" s="68"/>
      <c r="BY43" s="69"/>
      <c r="BZ43" s="68"/>
      <c r="CA43" s="68"/>
      <c r="CB43" s="79"/>
      <c r="CC43" s="80" t="s">
        <v>69</v>
      </c>
      <c r="CD43" s="68"/>
      <c r="CE43" s="69"/>
      <c r="CF43" s="68"/>
      <c r="CG43" s="68"/>
      <c r="CH43" s="79"/>
      <c r="CI43" s="80" t="s">
        <v>67</v>
      </c>
      <c r="CJ43" s="68"/>
      <c r="CK43" s="69"/>
      <c r="CL43" s="68"/>
      <c r="CM43" s="68"/>
      <c r="CN43" s="79"/>
      <c r="CO43" s="80" t="s">
        <v>73</v>
      </c>
      <c r="CP43" s="68"/>
      <c r="CQ43" s="69"/>
      <c r="CR43" s="68"/>
      <c r="CS43" s="68"/>
      <c r="CT43" s="79"/>
      <c r="CU43" s="80" t="s">
        <v>69</v>
      </c>
      <c r="CV43" s="68"/>
      <c r="CW43" s="69"/>
      <c r="CX43" s="68"/>
      <c r="CY43" s="68"/>
      <c r="CZ43" s="79"/>
      <c r="DA43" s="80" t="s">
        <v>55</v>
      </c>
      <c r="DB43" s="68"/>
      <c r="DC43" s="69"/>
      <c r="DD43" s="68"/>
      <c r="DE43" s="68"/>
      <c r="DF43" s="79"/>
      <c r="DG43" s="80" t="s">
        <v>47</v>
      </c>
      <c r="DH43" s="68"/>
      <c r="DI43" s="69"/>
      <c r="DJ43" s="68"/>
      <c r="DK43" s="68"/>
      <c r="DL43" s="79"/>
      <c r="DM43" s="80" t="s">
        <v>47</v>
      </c>
      <c r="DN43" s="68"/>
      <c r="DO43" s="69"/>
      <c r="DP43" s="68"/>
      <c r="DQ43" s="68"/>
      <c r="DR43" s="79"/>
      <c r="DS43" s="80" t="s">
        <v>44</v>
      </c>
      <c r="DT43" s="68"/>
      <c r="DU43" s="69"/>
      <c r="DV43" s="68"/>
      <c r="DW43" s="68"/>
      <c r="DX43" s="68"/>
      <c r="DY43" s="80" t="s">
        <v>41</v>
      </c>
      <c r="DZ43" s="80"/>
      <c r="EA43" s="80"/>
      <c r="EB43" s="80"/>
      <c r="EC43" s="68"/>
      <c r="ED43" s="80"/>
      <c r="EE43" s="80" t="s">
        <v>38</v>
      </c>
      <c r="EF43" s="80"/>
      <c r="EG43" s="80"/>
      <c r="EH43" s="80"/>
      <c r="EI43" s="68"/>
      <c r="EJ43" s="80"/>
      <c r="EK43" s="80" t="s">
        <v>40</v>
      </c>
      <c r="EL43" s="80"/>
      <c r="EM43" s="80"/>
      <c r="EN43" s="80"/>
      <c r="EO43" s="68"/>
    </row>
    <row r="44" spans="1:145" s="81" customFormat="1" x14ac:dyDescent="0.25">
      <c r="A44" s="82"/>
      <c r="B44" s="79"/>
      <c r="C44" s="83">
        <f>13/37</f>
        <v>0.35135135135135137</v>
      </c>
      <c r="D44" s="68"/>
      <c r="E44" s="69"/>
      <c r="F44" s="68"/>
      <c r="G44" s="68"/>
      <c r="H44" s="79"/>
      <c r="I44" s="83">
        <f>10/37</f>
        <v>0.27027027027027029</v>
      </c>
      <c r="J44" s="68"/>
      <c r="K44" s="69"/>
      <c r="L44" s="68"/>
      <c r="M44" s="68"/>
      <c r="N44" s="79"/>
      <c r="O44" s="83">
        <f>14/37</f>
        <v>0.3783783783783784</v>
      </c>
      <c r="P44" s="68"/>
      <c r="Q44" s="69"/>
      <c r="R44" s="68"/>
      <c r="S44" s="68"/>
      <c r="T44" s="79"/>
      <c r="U44" s="83">
        <f>16/37</f>
        <v>0.43243243243243246</v>
      </c>
      <c r="V44" s="68"/>
      <c r="W44" s="69"/>
      <c r="X44" s="68"/>
      <c r="Y44" s="68"/>
      <c r="Z44" s="79"/>
      <c r="AA44" s="83">
        <f>16/39</f>
        <v>0.41025641025641024</v>
      </c>
      <c r="AB44" s="68"/>
      <c r="AC44" s="69"/>
      <c r="AD44" s="68"/>
      <c r="AE44" s="68"/>
      <c r="AF44" s="79"/>
      <c r="AG44" s="83">
        <f>15/39</f>
        <v>0.38461538461538464</v>
      </c>
      <c r="AH44" s="68"/>
      <c r="AI44" s="69"/>
      <c r="AJ44" s="68"/>
      <c r="AK44" s="68"/>
      <c r="AL44" s="79"/>
      <c r="AM44" s="83">
        <f>18/39</f>
        <v>0.46153846153846156</v>
      </c>
      <c r="AN44" s="68"/>
      <c r="AO44" s="69"/>
      <c r="AP44" s="68"/>
      <c r="AQ44" s="68"/>
      <c r="AR44" s="79"/>
      <c r="AS44" s="83">
        <f>21/39</f>
        <v>0.53846153846153844</v>
      </c>
      <c r="AT44" s="68"/>
      <c r="AU44" s="69"/>
      <c r="AV44" s="68"/>
      <c r="AW44" s="68"/>
      <c r="AX44" s="79"/>
      <c r="AY44" s="83">
        <f>14/39</f>
        <v>0.35897435897435898</v>
      </c>
      <c r="AZ44" s="68"/>
      <c r="BA44" s="69"/>
      <c r="BB44" s="68"/>
      <c r="BC44" s="68"/>
      <c r="BD44" s="79"/>
      <c r="BE44" s="83">
        <f>10/39</f>
        <v>0.25641025641025639</v>
      </c>
      <c r="BF44" s="68"/>
      <c r="BG44" s="69"/>
      <c r="BH44" s="68"/>
      <c r="BI44" s="68"/>
      <c r="BJ44" s="79"/>
      <c r="BK44" s="83">
        <f>8/39</f>
        <v>0.20512820512820512</v>
      </c>
      <c r="BL44" s="68"/>
      <c r="BM44" s="69"/>
      <c r="BN44" s="68"/>
      <c r="BO44" s="68"/>
      <c r="BP44" s="79"/>
      <c r="BQ44" s="83">
        <f>6/39</f>
        <v>0.15384615384615385</v>
      </c>
      <c r="BR44" s="68"/>
      <c r="BS44" s="69"/>
      <c r="BT44" s="68"/>
      <c r="BU44" s="68"/>
      <c r="BV44" s="79"/>
      <c r="BW44" s="83">
        <f>7/39</f>
        <v>0.17948717948717949</v>
      </c>
      <c r="BX44" s="68"/>
      <c r="BY44" s="69"/>
      <c r="BZ44" s="68"/>
      <c r="CA44" s="68"/>
      <c r="CB44" s="79"/>
      <c r="CC44" s="83">
        <f>11/39</f>
        <v>0.28205128205128205</v>
      </c>
      <c r="CD44" s="68"/>
      <c r="CE44" s="69"/>
      <c r="CF44" s="68"/>
      <c r="CG44" s="68"/>
      <c r="CH44" s="79"/>
      <c r="CI44" s="83">
        <f>9/39</f>
        <v>0.23076923076923078</v>
      </c>
      <c r="CJ44" s="68"/>
      <c r="CK44" s="69"/>
      <c r="CL44" s="68"/>
      <c r="CM44" s="68"/>
      <c r="CN44" s="79"/>
      <c r="CO44" s="83">
        <f>8/39</f>
        <v>0.20512820512820512</v>
      </c>
      <c r="CP44" s="68"/>
      <c r="CQ44" s="69"/>
      <c r="CR44" s="68"/>
      <c r="CS44" s="68"/>
      <c r="CT44" s="79"/>
      <c r="CU44" s="83">
        <f>11/39</f>
        <v>0.28205128205128205</v>
      </c>
      <c r="CV44" s="68"/>
      <c r="CW44" s="69"/>
      <c r="CX44" s="68"/>
      <c r="CY44" s="68"/>
      <c r="CZ44" s="79"/>
      <c r="DA44" s="83">
        <f>5/39</f>
        <v>0.12820512820512819</v>
      </c>
      <c r="DB44" s="68"/>
      <c r="DC44" s="69"/>
      <c r="DD44" s="68"/>
      <c r="DE44" s="68"/>
      <c r="DF44" s="79"/>
      <c r="DG44" s="83">
        <f>13/39</f>
        <v>0.33333333333333331</v>
      </c>
      <c r="DH44" s="68"/>
      <c r="DI44" s="69"/>
      <c r="DJ44" s="68"/>
      <c r="DK44" s="68"/>
      <c r="DL44" s="79"/>
      <c r="DM44" s="83">
        <f>13/40</f>
        <v>0.32500000000000001</v>
      </c>
      <c r="DN44" s="68"/>
      <c r="DO44" s="69"/>
      <c r="DP44" s="68"/>
      <c r="DQ44" s="68"/>
      <c r="DR44" s="79"/>
      <c r="DS44" s="83">
        <f>12/41</f>
        <v>0.29268292682926828</v>
      </c>
      <c r="DT44" s="68"/>
      <c r="DU44" s="69"/>
      <c r="DV44" s="68"/>
      <c r="DW44" s="68"/>
      <c r="DX44" s="68"/>
      <c r="DY44" s="83">
        <f>16/41</f>
        <v>0.3902439024390244</v>
      </c>
      <c r="DZ44" s="80"/>
      <c r="EA44" s="80"/>
      <c r="EB44" s="80"/>
      <c r="EC44" s="68"/>
      <c r="ED44" s="80"/>
      <c r="EE44" s="83">
        <f>22/41</f>
        <v>0.53658536585365857</v>
      </c>
      <c r="EF44" s="80"/>
      <c r="EG44" s="80"/>
      <c r="EH44" s="80"/>
      <c r="EI44" s="68"/>
      <c r="EJ44" s="80"/>
      <c r="EK44" s="83">
        <f>31/41</f>
        <v>0.75609756097560976</v>
      </c>
      <c r="EL44" s="80"/>
      <c r="EM44" s="80"/>
      <c r="EN44" s="80"/>
      <c r="EO44" s="68"/>
    </row>
    <row r="45" spans="1:145" x14ac:dyDescent="0.25">
      <c r="A45" s="58"/>
      <c r="B45" s="16"/>
      <c r="C45" s="18"/>
      <c r="D45" s="17"/>
      <c r="E45" s="18"/>
      <c r="F45" s="17"/>
      <c r="G45" s="17"/>
      <c r="I45" s="18"/>
      <c r="J45" s="17"/>
      <c r="K45" s="18"/>
      <c r="L45" s="17"/>
      <c r="M45" s="17"/>
      <c r="O45" s="18"/>
      <c r="P45" s="17"/>
      <c r="Q45" s="18"/>
      <c r="R45" s="17"/>
      <c r="S45" s="17"/>
      <c r="U45" s="18"/>
      <c r="V45" s="17"/>
      <c r="W45" s="18"/>
      <c r="X45" s="17"/>
      <c r="Y45" s="17"/>
      <c r="AA45" s="18"/>
      <c r="AB45" s="17"/>
      <c r="AC45" s="18"/>
      <c r="AD45" s="17"/>
      <c r="AE45" s="17"/>
      <c r="AG45" s="18"/>
      <c r="AH45" s="17"/>
      <c r="AI45" s="18"/>
      <c r="AJ45" s="17"/>
      <c r="AK45" s="17"/>
      <c r="AM45" s="18"/>
      <c r="AN45" s="17"/>
      <c r="AO45" s="18"/>
      <c r="AP45" s="17"/>
      <c r="AQ45" s="17"/>
      <c r="AS45" s="18"/>
      <c r="AT45" s="17"/>
      <c r="AU45" s="18"/>
      <c r="AV45" s="17"/>
      <c r="AW45" s="17"/>
      <c r="AY45" s="18"/>
      <c r="AZ45" s="17"/>
      <c r="BA45" s="18"/>
      <c r="BB45" s="17"/>
      <c r="BC45" s="17"/>
      <c r="BE45" s="18"/>
      <c r="BF45" s="17"/>
      <c r="BG45" s="18"/>
      <c r="BH45" s="17"/>
      <c r="BI45" s="17"/>
      <c r="BK45" s="18"/>
      <c r="BL45" s="17"/>
      <c r="BM45" s="18"/>
      <c r="BN45" s="17"/>
      <c r="BO45" s="17"/>
      <c r="BQ45" s="18"/>
      <c r="BR45" s="17"/>
      <c r="BS45" s="18"/>
      <c r="BT45" s="17"/>
      <c r="BU45" s="17"/>
      <c r="BW45" s="18"/>
      <c r="BX45" s="17"/>
      <c r="BY45" s="18"/>
      <c r="BZ45" s="17"/>
      <c r="CA45" s="17"/>
      <c r="CC45" s="18"/>
      <c r="CD45" s="17"/>
      <c r="CE45" s="18"/>
      <c r="CF45" s="17"/>
      <c r="CG45" s="17"/>
      <c r="CI45" s="18"/>
      <c r="CJ45" s="17"/>
      <c r="CK45" s="18"/>
      <c r="CL45" s="17"/>
      <c r="CM45" s="17"/>
      <c r="CO45" s="18"/>
      <c r="CP45" s="17"/>
      <c r="CQ45" s="18"/>
      <c r="CR45" s="17"/>
      <c r="CS45" s="17"/>
      <c r="CU45" s="18"/>
      <c r="CV45" s="17"/>
      <c r="CW45" s="18"/>
      <c r="CX45" s="17"/>
      <c r="CY45" s="17"/>
      <c r="DA45" s="18"/>
      <c r="DB45" s="17"/>
      <c r="DC45" s="18"/>
      <c r="DD45" s="17"/>
      <c r="DE45" s="17"/>
      <c r="DG45" s="18"/>
      <c r="DH45" s="17"/>
      <c r="DI45" s="18"/>
      <c r="DJ45" s="17"/>
      <c r="DK45" s="17"/>
      <c r="DM45" s="18"/>
      <c r="DN45" s="17"/>
      <c r="DO45" s="18"/>
      <c r="DP45" s="17"/>
      <c r="DQ45" s="17"/>
      <c r="DS45" s="18"/>
      <c r="DT45" s="17"/>
      <c r="DU45" s="18"/>
      <c r="DV45" s="17"/>
      <c r="DW45" s="17"/>
      <c r="DX45" s="20"/>
      <c r="EB45" s="22"/>
      <c r="EC45" s="17"/>
      <c r="EI45" s="17"/>
      <c r="EO45" s="17"/>
    </row>
    <row r="46" spans="1:145" x14ac:dyDescent="0.25">
      <c r="A46" s="59"/>
      <c r="C46" s="25">
        <v>1.0854135487498724</v>
      </c>
      <c r="D46" s="25">
        <v>1.356417868243291</v>
      </c>
      <c r="E46" s="25">
        <v>0.85484195906432736</v>
      </c>
      <c r="F46" s="25">
        <v>1.1906566033138402</v>
      </c>
      <c r="G46" s="25"/>
      <c r="H46" s="25" t="e">
        <v>#DIV/0!</v>
      </c>
      <c r="I46" s="25">
        <v>1.0854135487498724</v>
      </c>
      <c r="J46" s="25">
        <v>1.356417868243291</v>
      </c>
      <c r="K46" s="25">
        <v>0.85484195906432736</v>
      </c>
      <c r="L46" s="25">
        <v>1.1906566033138402</v>
      </c>
      <c r="M46" s="25"/>
      <c r="N46" s="25" t="e">
        <v>#DIV/0!</v>
      </c>
      <c r="O46" s="25">
        <v>1.0854135487498724</v>
      </c>
      <c r="P46" s="25">
        <v>1.356417868243291</v>
      </c>
      <c r="Q46" s="25">
        <v>0.85484195906432736</v>
      </c>
      <c r="R46" s="25">
        <v>1.1906566033138402</v>
      </c>
      <c r="S46" s="25"/>
      <c r="T46" s="25" t="e">
        <v>#DIV/0!</v>
      </c>
      <c r="U46" s="25">
        <v>1.0854135487498724</v>
      </c>
      <c r="V46" s="25">
        <v>1.356417868243291</v>
      </c>
      <c r="W46" s="25">
        <v>0.85484195906432736</v>
      </c>
      <c r="X46" s="25">
        <v>1.1906566033138402</v>
      </c>
      <c r="Y46" s="25"/>
      <c r="Z46" s="25" t="e">
        <v>#DIV/0!</v>
      </c>
      <c r="AA46" s="25">
        <v>1.0854135487498724</v>
      </c>
      <c r="AB46" s="25">
        <v>1.356417868243291</v>
      </c>
      <c r="AC46" s="25">
        <v>0.85484195906432736</v>
      </c>
      <c r="AD46" s="25">
        <v>1.1906566033138402</v>
      </c>
      <c r="AE46" s="25"/>
      <c r="AF46" s="25" t="e">
        <v>#DIV/0!</v>
      </c>
      <c r="AG46" s="25">
        <v>1.0854135487498724</v>
      </c>
      <c r="AH46" s="25">
        <v>1.356417868243291</v>
      </c>
      <c r="AI46" s="25">
        <v>0.85484195906432736</v>
      </c>
      <c r="AJ46" s="25">
        <v>1.1906566033138402</v>
      </c>
      <c r="AK46" s="25"/>
      <c r="AL46" s="25" t="e">
        <v>#DIV/0!</v>
      </c>
      <c r="AM46" s="25">
        <v>1.0854135487498724</v>
      </c>
      <c r="AN46" s="25">
        <v>1.356417868243291</v>
      </c>
      <c r="AO46" s="25">
        <v>0.85484195906432736</v>
      </c>
      <c r="AP46" s="25">
        <v>1.1906566033138402</v>
      </c>
      <c r="AQ46" s="25"/>
      <c r="AR46" s="25" t="e">
        <v>#DIV/0!</v>
      </c>
      <c r="AS46" s="25">
        <v>1.0854135487498724</v>
      </c>
      <c r="AT46" s="25">
        <v>1.356417868243291</v>
      </c>
      <c r="AU46" s="25">
        <v>0.85484195906432736</v>
      </c>
      <c r="AV46" s="25">
        <v>1.1906566033138402</v>
      </c>
      <c r="AW46" s="25"/>
      <c r="AX46" s="25" t="e">
        <v>#DIV/0!</v>
      </c>
      <c r="AY46" s="25">
        <f>AVERAGE(AY6:AY41)</f>
        <v>1.0127189123616684</v>
      </c>
      <c r="AZ46" s="25">
        <f>AVERAGE(AZ6:AZ41)</f>
        <v>1.1093720572949264</v>
      </c>
      <c r="BA46" s="25">
        <f>AVERAGE(BA6:BA41)</f>
        <v>0.89421082238152161</v>
      </c>
      <c r="BB46" s="25">
        <f>AVERAGE(BB6:BB41)</f>
        <v>1.2777117309886914</v>
      </c>
      <c r="BC46" s="25"/>
      <c r="BD46" s="25" t="e">
        <f>AVERAGE(BD6:BD41)</f>
        <v>#DIV/0!</v>
      </c>
      <c r="BE46" s="25">
        <f>AVERAGE(BE6:BE41)</f>
        <v>1.0839830789307641</v>
      </c>
      <c r="BF46" s="25">
        <f>AVERAGE(BF6:BF41)</f>
        <v>1.1562672706279205</v>
      </c>
      <c r="BG46" s="25">
        <f>AVERAGE(BG6:BG41)</f>
        <v>0.94571789127837491</v>
      </c>
      <c r="BH46" s="25">
        <f>AVERAGE(BH6:BH41)</f>
        <v>1.2559856381919559</v>
      </c>
      <c r="BI46" s="25"/>
      <c r="BJ46" s="25" t="e">
        <f>AVERAGE(BJ6:BJ41)</f>
        <v>#DIV/0!</v>
      </c>
      <c r="BK46" s="25">
        <f>AVERAGE(BK6:BK41)</f>
        <v>1.1316971739923767</v>
      </c>
      <c r="BL46" s="25">
        <f>AVERAGE(BL6:BL41)</f>
        <v>1.1240874784283468</v>
      </c>
      <c r="BM46" s="25">
        <f>AVERAGE(BM6:BM41)</f>
        <v>0.9526519620811289</v>
      </c>
      <c r="BN46" s="25">
        <f>AVERAGE(BN6:BN41)</f>
        <v>1.213161493558776</v>
      </c>
      <c r="BO46" s="25"/>
      <c r="BP46" s="25" t="e">
        <f>AVERAGE(BP6:BP41)</f>
        <v>#DIV/0!</v>
      </c>
      <c r="BQ46" s="25">
        <f>AVERAGE(BQ6:BQ41)</f>
        <v>1.1296238509057464</v>
      </c>
      <c r="BR46" s="25">
        <f>AVERAGE(BR6:BR41)</f>
        <v>1.1866975589710889</v>
      </c>
      <c r="BS46" s="25">
        <f>AVERAGE(BS6:BS41)</f>
        <v>0.98013986020334043</v>
      </c>
      <c r="BT46" s="25">
        <f>AVERAGE(BT6:BT41)</f>
        <v>1.4183543112317301</v>
      </c>
      <c r="BU46" s="25"/>
      <c r="BV46" s="25" t="e">
        <f>AVERAGE(BV6:BV41)</f>
        <v>#DIV/0!</v>
      </c>
      <c r="BW46" s="25">
        <f>AVERAGE(BW6:BW41)</f>
        <v>1.0806716793419631</v>
      </c>
      <c r="BX46" s="25">
        <f>AVERAGE(BX6:BX41)</f>
        <v>1.1745979309590648</v>
      </c>
      <c r="BY46" s="25">
        <f>AVERAGE(BY6:BY41)</f>
        <v>0.96961208242556274</v>
      </c>
      <c r="BZ46" s="25">
        <f>AVERAGE(BZ6:BZ41)</f>
        <v>1.4498723224421737</v>
      </c>
      <c r="CA46" s="25"/>
      <c r="CB46" s="25" t="e">
        <f>AVERAGE(CB6:CB41)</f>
        <v>#DIV/0!</v>
      </c>
      <c r="CC46" s="25">
        <f>AVERAGE(CC6:CC41)</f>
        <v>1.1013195037359444</v>
      </c>
      <c r="CD46" s="25">
        <f>AVERAGE(CD6:CD41)</f>
        <v>1.1383833741660703</v>
      </c>
      <c r="CE46" s="25">
        <f>AVERAGE(CE6:CE41)</f>
        <v>0.91817686346741012</v>
      </c>
      <c r="CF46" s="25">
        <f>AVERAGE(CF6:CF41)</f>
        <v>1.5541329712291132</v>
      </c>
      <c r="CG46" s="25"/>
      <c r="CH46" s="25" t="e">
        <f>AVERAGE(CH6:CH41)</f>
        <v>#DIV/0!</v>
      </c>
      <c r="CI46" s="25">
        <f>AVERAGE(CI6:CI41)</f>
        <v>1.0800951578939366</v>
      </c>
      <c r="CJ46" s="25">
        <f>AVERAGE(CJ6:CJ41)</f>
        <v>1.1288479938425988</v>
      </c>
      <c r="CK46" s="25">
        <f>AVERAGE(CK6:CK41)</f>
        <v>0.92360912698412712</v>
      </c>
      <c r="CL46" s="25">
        <f>AVERAGE(CL6:CL41)</f>
        <v>1.5566652979864781</v>
      </c>
      <c r="CM46" s="25"/>
      <c r="CN46" s="25" t="e">
        <f>AVERAGE(CN6:CN41)</f>
        <v>#DIV/0!</v>
      </c>
      <c r="CO46" s="25">
        <f>AVERAGE(CO6:CO41)</f>
        <v>1.1746871334009961</v>
      </c>
      <c r="CP46" s="25">
        <f>AVERAGE(CP6:CP41)</f>
        <v>1.1608150044844772</v>
      </c>
      <c r="CQ46" s="25">
        <f>AVERAGE(CQ6:CQ41)</f>
        <v>1.0290170890937018</v>
      </c>
      <c r="CR46" s="25">
        <f>AVERAGE(CR6:CR41)</f>
        <v>1.5051885951812027</v>
      </c>
      <c r="CS46" s="25"/>
      <c r="CT46" s="25" t="e">
        <f>AVERAGE(CT6:CT41)</f>
        <v>#DIV/0!</v>
      </c>
      <c r="CU46" s="25">
        <f>AVERAGE(CU6:CU41)</f>
        <v>1.0972079617495749</v>
      </c>
      <c r="CV46" s="25">
        <f>AVERAGE(CV6:CV41)</f>
        <v>1.0924296191537208</v>
      </c>
      <c r="CW46" s="25">
        <f>AVERAGE(CW6:CW41)</f>
        <v>1.0119823775388292</v>
      </c>
      <c r="CX46" s="25">
        <f>AVERAGE(CX6:CX41)</f>
        <v>1.3985400837156847</v>
      </c>
      <c r="CY46" s="25"/>
      <c r="CZ46" s="25" t="e">
        <f>AVERAGE(CZ6:CZ41)</f>
        <v>#DIV/0!</v>
      </c>
      <c r="DA46" s="25">
        <f>AVERAGE(DA6:DA41)</f>
        <v>1.1235418173093943</v>
      </c>
      <c r="DB46" s="25">
        <f>AVERAGE(DB6:DB41)</f>
        <v>1.1179157540199092</v>
      </c>
      <c r="DC46" s="25">
        <f>AVERAGE(DC6:DC41)</f>
        <v>1.0667104121278139</v>
      </c>
      <c r="DD46" s="25">
        <f>AVERAGE(DD6:DD41)</f>
        <v>1.5108084805591027</v>
      </c>
      <c r="DE46" s="25"/>
      <c r="DF46" s="25" t="e">
        <f>AVERAGE(DF6:DF41)</f>
        <v>#DIV/0!</v>
      </c>
      <c r="DG46" s="25">
        <f>AVERAGE(DG6:DG41)</f>
        <v>0.92157319156521744</v>
      </c>
      <c r="DH46" s="25">
        <f>AVERAGE(DH6:DH41)</f>
        <v>1.0523409236592696</v>
      </c>
      <c r="DI46" s="25">
        <f>AVERAGE(DI6:DI41)</f>
        <v>0.96893017153097794</v>
      </c>
      <c r="DJ46" s="25">
        <f>AVERAGE(DJ6:DJ41)</f>
        <v>1.3329003882915171</v>
      </c>
      <c r="DK46" s="25"/>
      <c r="DL46" s="25" t="e">
        <f>AVERAGE(DL6:DL41)</f>
        <v>#DIV/0!</v>
      </c>
      <c r="DM46" s="25">
        <f>AVERAGE(DM6:DM41)</f>
        <v>0.8604465179230919</v>
      </c>
      <c r="DN46" s="25">
        <f>AVERAGE(DN6:DN41)</f>
        <v>1.0551853256253365</v>
      </c>
      <c r="DO46" s="25">
        <f>AVERAGE(DO6:DO41)</f>
        <v>0.93581470458553795</v>
      </c>
      <c r="DP46" s="25">
        <f>AVERAGE(DP6:DP41)</f>
        <v>1.3158878869207369</v>
      </c>
      <c r="DQ46" s="25"/>
      <c r="DR46" s="25" t="e">
        <f>AVERAGE(DR6:DR41)</f>
        <v>#DIV/0!</v>
      </c>
      <c r="DS46" s="25">
        <f>AVERAGE(DS6:DS41)</f>
        <v>0.89500505243226192</v>
      </c>
      <c r="DT46" s="25">
        <f>AVERAGE(DT6:DT41)</f>
        <v>1.0688099001272557</v>
      </c>
      <c r="DU46" s="25">
        <f>AVERAGE(DU6:DU41)</f>
        <v>0.98014974825055445</v>
      </c>
      <c r="DV46" s="25">
        <f>AVERAGE(DV6:DV41)</f>
        <v>1.3269935533651935</v>
      </c>
      <c r="DW46" s="25"/>
      <c r="DX46" s="25" t="e">
        <f>AVERAGE(DX6:DX41)</f>
        <v>#DIV/0!</v>
      </c>
      <c r="DY46" s="25">
        <f>AVERAGE(DY6:DY41)</f>
        <v>0.90822128161311333</v>
      </c>
      <c r="DZ46" s="25">
        <f>AVERAGE(DZ6:DZ41)</f>
        <v>1.0869494845359275</v>
      </c>
      <c r="EA46" s="25">
        <f>AVERAGE(EA6:EA41)</f>
        <v>0.93547683051715325</v>
      </c>
      <c r="EB46" s="25">
        <f>AVERAGE(EB6:EB41)</f>
        <v>1.3328294006371966</v>
      </c>
      <c r="EC46" s="25"/>
      <c r="ED46" s="25" t="e">
        <f>AVERAGE(ED6:ED41)</f>
        <v>#DIV/0!</v>
      </c>
      <c r="EE46" s="25">
        <f>AVERAGE(EE6:EE41)</f>
        <v>0.82115872821947855</v>
      </c>
      <c r="EF46" s="25">
        <f>AVERAGE(EF6:EF41)</f>
        <v>1.029190251204372</v>
      </c>
      <c r="EG46" s="25">
        <f>AVERAGE(EG6:EG41)</f>
        <v>0.9098201978939725</v>
      </c>
      <c r="EH46" s="25">
        <f>AVERAGE(EH6:EH41)</f>
        <v>1.327421748616433</v>
      </c>
      <c r="EI46" s="25"/>
      <c r="EJ46" s="25" t="e">
        <f>AVERAGE(EJ6:EJ41)</f>
        <v>#DIV/0!</v>
      </c>
      <c r="EK46" s="25">
        <f>AVERAGE(EK6:EK41)</f>
        <v>0.78617399462581905</v>
      </c>
      <c r="EL46" s="25">
        <f>AVERAGE(EL6:EL41)</f>
        <v>1.0399629903029837</v>
      </c>
      <c r="EM46" s="25">
        <f>AVERAGE(EM6:EM41)</f>
        <v>0.84020833333333322</v>
      </c>
      <c r="EN46" s="25">
        <f>AVERAGE(EN6:EN41)</f>
        <v>1.3052466746316211</v>
      </c>
      <c r="EO46" s="25"/>
    </row>
    <row r="47" spans="1:145" x14ac:dyDescent="0.25">
      <c r="A47" s="59"/>
      <c r="C47" s="25">
        <v>5.7434982841497062E-2</v>
      </c>
      <c r="D47" s="25">
        <v>0.23626536511113838</v>
      </c>
      <c r="E47" s="25">
        <v>-4.4597156196944487E-2</v>
      </c>
      <c r="F47" s="25">
        <v>-6.952389338965137E-2</v>
      </c>
      <c r="G47" s="25"/>
      <c r="I47" s="25">
        <v>5.7434982841497062E-2</v>
      </c>
      <c r="J47" s="25">
        <v>0.23626536511113838</v>
      </c>
      <c r="K47" s="25">
        <v>-4.4597156196944487E-2</v>
      </c>
      <c r="L47" s="25">
        <v>-6.952389338965137E-2</v>
      </c>
      <c r="M47" s="25"/>
      <c r="O47" s="25">
        <v>5.7434982841497062E-2</v>
      </c>
      <c r="P47" s="25">
        <v>0.23626536511113838</v>
      </c>
      <c r="Q47" s="25">
        <v>-4.4597156196944487E-2</v>
      </c>
      <c r="R47" s="25">
        <v>-6.952389338965137E-2</v>
      </c>
      <c r="S47" s="25"/>
      <c r="U47" s="25">
        <v>5.7434982841497062E-2</v>
      </c>
      <c r="V47" s="25">
        <v>0.23626536511113838</v>
      </c>
      <c r="W47" s="25">
        <v>-4.4597156196944487E-2</v>
      </c>
      <c r="X47" s="25">
        <v>-6.952389338965137E-2</v>
      </c>
      <c r="Y47" s="25"/>
      <c r="AA47" s="25">
        <v>5.7434982841497062E-2</v>
      </c>
      <c r="AB47" s="25">
        <v>0.23626536511113838</v>
      </c>
      <c r="AC47" s="25">
        <v>-4.4597156196944487E-2</v>
      </c>
      <c r="AD47" s="25">
        <v>-6.952389338965137E-2</v>
      </c>
      <c r="AE47" s="25"/>
      <c r="AG47" s="25">
        <v>5.7434982841497062E-2</v>
      </c>
      <c r="AH47" s="25">
        <v>0.23626536511113838</v>
      </c>
      <c r="AI47" s="25">
        <v>-4.4597156196944487E-2</v>
      </c>
      <c r="AJ47" s="25">
        <v>-6.952389338965137E-2</v>
      </c>
      <c r="AK47" s="25"/>
      <c r="AM47" s="25">
        <v>5.7434982841497062E-2</v>
      </c>
      <c r="AN47" s="25">
        <v>0.23626536511113838</v>
      </c>
      <c r="AO47" s="25">
        <v>-4.4597156196944487E-2</v>
      </c>
      <c r="AP47" s="25">
        <v>-6.952389338965137E-2</v>
      </c>
      <c r="AQ47" s="25"/>
      <c r="AS47" s="25">
        <v>5.7434982841497062E-2</v>
      </c>
      <c r="AT47" s="25">
        <v>0.23626536511113838</v>
      </c>
      <c r="AU47" s="25">
        <v>-4.4597156196944487E-2</v>
      </c>
      <c r="AV47" s="25">
        <v>-6.952389338965137E-2</v>
      </c>
      <c r="AW47" s="25"/>
      <c r="AY47" s="25">
        <f>AY46-BE46</f>
        <v>-7.1264166569095622E-2</v>
      </c>
      <c r="AZ47" s="25">
        <f t="shared" ref="AZ47" si="16">AZ46-BF46</f>
        <v>-4.6895213332994068E-2</v>
      </c>
      <c r="BA47" s="25">
        <f t="shared" ref="BA47" si="17">BA46-BG46</f>
        <v>-5.1507068896853303E-2</v>
      </c>
      <c r="BB47" s="25">
        <f t="shared" ref="BB47" si="18">BB46-BH46</f>
        <v>2.1726092796735541E-2</v>
      </c>
      <c r="BC47" s="25"/>
      <c r="BE47" s="25">
        <f>BE46-BK46</f>
        <v>-4.7714095061612616E-2</v>
      </c>
      <c r="BF47" s="25">
        <f t="shared" ref="BF47" si="19">BF46-BL46</f>
        <v>3.2179792199573676E-2</v>
      </c>
      <c r="BG47" s="25">
        <f t="shared" ref="BG47" si="20">BG46-BM46</f>
        <v>-6.9340708027539888E-3</v>
      </c>
      <c r="BH47" s="25">
        <f t="shared" ref="BH47" si="21">BH46-BN46</f>
        <v>4.282414463317985E-2</v>
      </c>
      <c r="BI47" s="25"/>
      <c r="BK47" s="25">
        <f>BK46-BQ46</f>
        <v>2.0733230866303298E-3</v>
      </c>
      <c r="BL47" s="25">
        <f t="shared" ref="BL47" si="22">BL46-BR46</f>
        <v>-6.2610080542742086E-2</v>
      </c>
      <c r="BM47" s="25">
        <f t="shared" ref="BM47" si="23">BM46-BS46</f>
        <v>-2.7487898122211529E-2</v>
      </c>
      <c r="BN47" s="25">
        <f t="shared" ref="BN47" si="24">BN46-BT46</f>
        <v>-0.20519281767295405</v>
      </c>
      <c r="BO47" s="25"/>
      <c r="BQ47" s="25">
        <f>BQ46-BW46</f>
        <v>4.8952171563783287E-2</v>
      </c>
      <c r="BR47" s="25">
        <f t="shared" ref="BR47" si="25">BR46-BX46</f>
        <v>1.2099628012024022E-2</v>
      </c>
      <c r="BS47" s="25">
        <f t="shared" ref="BS47" si="26">BS46-BY46</f>
        <v>1.0527777777777692E-2</v>
      </c>
      <c r="BT47" s="25">
        <f t="shared" ref="BT47" si="27">BT46-BZ46</f>
        <v>-3.1518011210443619E-2</v>
      </c>
      <c r="BU47" s="25"/>
      <c r="BW47" s="25">
        <f>BW46-CC46</f>
        <v>-2.0647824393981384E-2</v>
      </c>
      <c r="BX47" s="25">
        <f t="shared" ref="BX47" si="28">BX46-CD46</f>
        <v>3.6214556792994568E-2</v>
      </c>
      <c r="BY47" s="25">
        <f t="shared" ref="BY47" si="29">BY46-CE46</f>
        <v>5.1435218958152618E-2</v>
      </c>
      <c r="BZ47" s="25">
        <f t="shared" ref="BZ47" si="30">BZ46-CF46</f>
        <v>-0.10426064878693952</v>
      </c>
      <c r="CA47" s="25"/>
      <c r="CC47" s="25">
        <f>CC46-CI46</f>
        <v>2.122434584200783E-2</v>
      </c>
      <c r="CD47" s="25">
        <f t="shared" ref="CD47" si="31">CD46-CJ46</f>
        <v>9.535380323471454E-3</v>
      </c>
      <c r="CE47" s="25">
        <f t="shared" ref="CE47" si="32">CE46-CK46</f>
        <v>-5.4322635167169953E-3</v>
      </c>
      <c r="CF47" s="25">
        <f t="shared" ref="CF47" si="33">CF46-CL46</f>
        <v>-2.5323267573649222E-3</v>
      </c>
      <c r="CG47" s="25"/>
      <c r="CI47" s="25">
        <f>CI46-CO46</f>
        <v>-9.4591975507059445E-2</v>
      </c>
      <c r="CJ47" s="25">
        <f t="shared" ref="CJ47" si="34">CJ46-CP46</f>
        <v>-3.1967010641878346E-2</v>
      </c>
      <c r="CK47" s="25">
        <f t="shared" ref="CK47" si="35">CK46-CQ46</f>
        <v>-0.1054079621095747</v>
      </c>
      <c r="CL47" s="25">
        <f t="shared" ref="CL47" si="36">CL46-CR46</f>
        <v>5.1476702805275387E-2</v>
      </c>
      <c r="CM47" s="25"/>
      <c r="CO47" s="25">
        <f>CO46-CU46</f>
        <v>7.7479171651421153E-2</v>
      </c>
      <c r="CP47" s="25">
        <f t="shared" ref="CP47" si="37">CP46-CV46</f>
        <v>6.8385385330756332E-2</v>
      </c>
      <c r="CQ47" s="25">
        <f t="shared" ref="CQ47" si="38">CQ46-CW46</f>
        <v>1.7034711554872572E-2</v>
      </c>
      <c r="CR47" s="25">
        <f t="shared" ref="CR47" si="39">CR46-CX46</f>
        <v>0.10664851146551801</v>
      </c>
      <c r="CS47" s="25"/>
      <c r="CU47" s="25">
        <f>CU46-DA46</f>
        <v>-2.6333855559819375E-2</v>
      </c>
      <c r="CV47" s="25">
        <f t="shared" ref="CV47" si="40">CV46-DB46</f>
        <v>-2.5486134866188337E-2</v>
      </c>
      <c r="CW47" s="25">
        <f t="shared" ref="CW47" si="41">CW46-DC46</f>
        <v>-5.4728034588984675E-2</v>
      </c>
      <c r="CX47" s="25">
        <f t="shared" ref="CX47" si="42">CX46-DD46</f>
        <v>-0.11226839684341794</v>
      </c>
      <c r="CY47" s="25"/>
      <c r="DA47" s="25">
        <f>DA46-DG46</f>
        <v>0.20196862574417684</v>
      </c>
      <c r="DB47" s="25">
        <f>DB46-DH46</f>
        <v>6.5574830360639602E-2</v>
      </c>
      <c r="DC47" s="25">
        <f>DC46-DI46</f>
        <v>9.7780240596835988E-2</v>
      </c>
      <c r="DD47" s="25">
        <f>DD46-DJ46</f>
        <v>0.17790809226758553</v>
      </c>
      <c r="DE47" s="25"/>
      <c r="DG47" s="25">
        <f>DG46-DM46</f>
        <v>6.112667364212554E-2</v>
      </c>
      <c r="DH47" s="25">
        <f>DH46-DN46</f>
        <v>-2.8444019660669451E-3</v>
      </c>
      <c r="DI47" s="25">
        <f>DI46-DO46</f>
        <v>3.3115466945439986E-2</v>
      </c>
      <c r="DJ47" s="25">
        <f>DJ46-DP46</f>
        <v>1.7012501370780253E-2</v>
      </c>
      <c r="DK47" s="25"/>
      <c r="DQ47" s="25"/>
      <c r="DS47" s="18"/>
      <c r="DT47" s="17"/>
      <c r="DU47" s="18"/>
      <c r="DV47" s="17"/>
      <c r="DW47" s="25"/>
      <c r="DX47" s="20"/>
      <c r="EC47" s="25"/>
      <c r="EI47" s="25"/>
      <c r="EO47" s="25"/>
    </row>
    <row r="48" spans="1:145" x14ac:dyDescent="0.25">
      <c r="A48" s="59"/>
      <c r="DS48" s="18"/>
      <c r="DT48" s="17"/>
      <c r="DU48" s="18"/>
      <c r="DV48" s="17"/>
      <c r="DX48" s="20"/>
    </row>
    <row r="49" spans="1:128" x14ac:dyDescent="0.25">
      <c r="A49" s="59"/>
      <c r="DS49" s="18"/>
      <c r="DT49" s="17"/>
      <c r="DU49" s="18"/>
      <c r="DV49" s="17"/>
      <c r="DX49" s="20"/>
    </row>
    <row r="50" spans="1:128" x14ac:dyDescent="0.25">
      <c r="A50" s="59"/>
      <c r="DS50" s="18"/>
      <c r="DT50" s="17"/>
      <c r="DU50" s="18"/>
      <c r="DV50" s="17"/>
      <c r="DX50" s="20"/>
    </row>
    <row r="51" spans="1:128" x14ac:dyDescent="0.25">
      <c r="A51" s="59"/>
      <c r="DS51" s="18"/>
      <c r="DT51" s="17"/>
      <c r="DU51" s="18"/>
      <c r="DV51" s="17"/>
      <c r="DX51" s="20"/>
    </row>
    <row r="52" spans="1:128" x14ac:dyDescent="0.25">
      <c r="A52" s="59"/>
      <c r="DS52" s="18"/>
      <c r="DT52" s="17"/>
      <c r="DU52" s="18"/>
      <c r="DV52" s="17"/>
      <c r="DX52" s="20"/>
    </row>
    <row r="53" spans="1:128" x14ac:dyDescent="0.25">
      <c r="A53" s="59"/>
      <c r="C53" s="24" t="s">
        <v>84</v>
      </c>
      <c r="D53" s="24" t="s">
        <v>85</v>
      </c>
      <c r="E53" s="24" t="s">
        <v>86</v>
      </c>
      <c r="F53" s="24" t="s">
        <v>87</v>
      </c>
      <c r="I53" s="24" t="s">
        <v>84</v>
      </c>
      <c r="J53" s="24" t="s">
        <v>85</v>
      </c>
      <c r="K53" s="24" t="s">
        <v>86</v>
      </c>
      <c r="L53" s="24" t="s">
        <v>87</v>
      </c>
      <c r="O53" s="24" t="s">
        <v>84</v>
      </c>
      <c r="P53" s="24" t="s">
        <v>85</v>
      </c>
      <c r="Q53" s="24" t="s">
        <v>86</v>
      </c>
      <c r="R53" s="24" t="s">
        <v>87</v>
      </c>
      <c r="U53" s="24" t="s">
        <v>84</v>
      </c>
      <c r="V53" s="24" t="s">
        <v>85</v>
      </c>
      <c r="W53" s="24" t="s">
        <v>86</v>
      </c>
      <c r="X53" s="24" t="s">
        <v>87</v>
      </c>
      <c r="AA53" s="24" t="s">
        <v>84</v>
      </c>
      <c r="AB53" s="24" t="s">
        <v>85</v>
      </c>
      <c r="AC53" s="24" t="s">
        <v>86</v>
      </c>
      <c r="AD53" s="24" t="s">
        <v>87</v>
      </c>
      <c r="AG53" s="24" t="s">
        <v>84</v>
      </c>
      <c r="AH53" s="24" t="s">
        <v>85</v>
      </c>
      <c r="AI53" s="24" t="s">
        <v>86</v>
      </c>
      <c r="AJ53" s="24" t="s">
        <v>87</v>
      </c>
      <c r="AM53" s="24" t="s">
        <v>84</v>
      </c>
      <c r="AN53" s="24" t="s">
        <v>85</v>
      </c>
      <c r="AO53" s="24" t="s">
        <v>86</v>
      </c>
      <c r="AP53" s="24" t="s">
        <v>87</v>
      </c>
      <c r="AS53" s="24" t="s">
        <v>84</v>
      </c>
      <c r="AT53" s="24" t="s">
        <v>85</v>
      </c>
      <c r="AU53" s="24" t="s">
        <v>86</v>
      </c>
      <c r="AV53" s="24" t="s">
        <v>87</v>
      </c>
      <c r="AY53" s="24" t="s">
        <v>84</v>
      </c>
      <c r="AZ53" s="24" t="s">
        <v>85</v>
      </c>
      <c r="BA53" s="24" t="s">
        <v>86</v>
      </c>
      <c r="BB53" s="24" t="s">
        <v>87</v>
      </c>
      <c r="BE53" s="24" t="s">
        <v>84</v>
      </c>
      <c r="BF53" s="24" t="s">
        <v>85</v>
      </c>
      <c r="BG53" s="24" t="s">
        <v>86</v>
      </c>
      <c r="BH53" s="24" t="s">
        <v>87</v>
      </c>
      <c r="BK53" s="24" t="s">
        <v>84</v>
      </c>
      <c r="BL53" s="24" t="s">
        <v>85</v>
      </c>
      <c r="BM53" s="24" t="s">
        <v>86</v>
      </c>
      <c r="BN53" s="24" t="s">
        <v>87</v>
      </c>
      <c r="BQ53" s="24" t="s">
        <v>84</v>
      </c>
      <c r="BR53" s="24" t="s">
        <v>85</v>
      </c>
      <c r="BS53" s="24" t="s">
        <v>86</v>
      </c>
      <c r="BT53" s="24" t="s">
        <v>87</v>
      </c>
      <c r="DS53" s="18"/>
      <c r="DT53" s="17"/>
      <c r="DU53" s="18"/>
      <c r="DV53" s="17"/>
      <c r="DX53" s="20"/>
    </row>
    <row r="54" spans="1:128" x14ac:dyDescent="0.25">
      <c r="A54" s="59" t="s">
        <v>46</v>
      </c>
      <c r="C54" s="25">
        <v>1.124788047138046</v>
      </c>
      <c r="D54" s="25">
        <v>1.6392544332210988</v>
      </c>
      <c r="E54" s="25">
        <v>0.79719595959595968</v>
      </c>
      <c r="F54" s="25">
        <v>1.2431176767676766</v>
      </c>
      <c r="I54" s="25">
        <v>1.124788047138046</v>
      </c>
      <c r="J54" s="25">
        <v>1.6392544332210988</v>
      </c>
      <c r="K54" s="25">
        <v>0.79719595959595968</v>
      </c>
      <c r="L54" s="25">
        <v>1.2431176767676766</v>
      </c>
      <c r="O54" s="25">
        <v>1.124788047138046</v>
      </c>
      <c r="P54" s="25">
        <v>1.6392544332210988</v>
      </c>
      <c r="Q54" s="25">
        <v>0.79719595959595968</v>
      </c>
      <c r="R54" s="25">
        <v>1.2431176767676766</v>
      </c>
      <c r="U54" s="25">
        <v>1.124788047138046</v>
      </c>
      <c r="V54" s="25">
        <v>1.6392544332210988</v>
      </c>
      <c r="W54" s="25">
        <v>0.79719595959595968</v>
      </c>
      <c r="X54" s="25">
        <v>1.2431176767676766</v>
      </c>
      <c r="AA54" s="25">
        <v>1.124788047138046</v>
      </c>
      <c r="AB54" s="25">
        <v>1.6392544332210988</v>
      </c>
      <c r="AC54" s="25">
        <v>0.79719595959595968</v>
      </c>
      <c r="AD54" s="25">
        <v>1.2431176767676766</v>
      </c>
      <c r="AG54" s="25">
        <v>1.124788047138046</v>
      </c>
      <c r="AH54" s="25">
        <v>1.6392544332210988</v>
      </c>
      <c r="AI54" s="25">
        <v>0.79719595959595968</v>
      </c>
      <c r="AJ54" s="25">
        <v>1.2431176767676766</v>
      </c>
      <c r="AM54" s="25">
        <v>1.124788047138046</v>
      </c>
      <c r="AN54" s="25">
        <v>1.6392544332210988</v>
      </c>
      <c r="AO54" s="25">
        <v>0.79719595959595968</v>
      </c>
      <c r="AP54" s="25">
        <v>1.2431176767676766</v>
      </c>
      <c r="AS54" s="25">
        <v>1.124788047138046</v>
      </c>
      <c r="AT54" s="25">
        <v>1.6392544332210988</v>
      </c>
      <c r="AU54" s="25">
        <v>0.79719595959595968</v>
      </c>
      <c r="AV54" s="25">
        <v>1.2431176767676766</v>
      </c>
      <c r="AY54" s="25">
        <f>AVERAGE(AY5:AY15)</f>
        <v>0.80186412512218963</v>
      </c>
      <c r="AZ54" s="25">
        <f>AVERAGE(AZ5:AZ15)</f>
        <v>1.2202454311079098</v>
      </c>
      <c r="BA54" s="25">
        <f>AVERAGE(BA5:BA15)</f>
        <v>0.83439198435972628</v>
      </c>
      <c r="BB54" s="25">
        <f>AVERAGE(BB5:BB15)</f>
        <v>1.5145040729879435</v>
      </c>
      <c r="BE54" s="25">
        <f>AVERAGE(BE5:BE15)</f>
        <v>0.8732328662973825</v>
      </c>
      <c r="BF54" s="25">
        <f>AVERAGE(BF5:BF15)</f>
        <v>1.1905516855024496</v>
      </c>
      <c r="BG54" s="25">
        <f>AVERAGE(BG5:BG15)</f>
        <v>0.87382991202346039</v>
      </c>
      <c r="BH54" s="25">
        <f>AVERAGE(BH5:BH15)</f>
        <v>1.4548040078201367</v>
      </c>
      <c r="BK54" s="25">
        <f>AVERAGE(BK5:BK15)</f>
        <v>0.90033277216610541</v>
      </c>
      <c r="BL54" s="25">
        <f>AVERAGE(BL5:BL15)</f>
        <v>1.1483964794140233</v>
      </c>
      <c r="BM54" s="25">
        <f>AVERAGE(BM5:BM15)</f>
        <v>0.88412575757575762</v>
      </c>
      <c r="BN54" s="25">
        <f>AVERAGE(BN5:BN15)</f>
        <v>1.4064313131313131</v>
      </c>
      <c r="BQ54" s="25">
        <f>AVERAGE(BQ5:BQ15)</f>
        <v>0.92685780022446673</v>
      </c>
      <c r="BR54" s="25">
        <f>AVERAGE(BR5:BR15)</f>
        <v>1.2700846240179573</v>
      </c>
      <c r="BS54" s="25">
        <f>AVERAGE(BS5:BS15)</f>
        <v>0.89608131313131312</v>
      </c>
      <c r="BT54" s="25">
        <f>AVERAGE(BT5:BT15)</f>
        <v>2.1656387205387206</v>
      </c>
      <c r="DS54" s="18"/>
      <c r="DT54" s="17"/>
      <c r="DU54" s="18"/>
      <c r="DV54" s="17"/>
      <c r="DX54" s="20"/>
    </row>
    <row r="55" spans="1:128" x14ac:dyDescent="0.25">
      <c r="A55" s="59" t="s">
        <v>82</v>
      </c>
      <c r="C55" s="25">
        <v>1.291563492063492</v>
      </c>
      <c r="D55" s="25">
        <v>0.96213880070546742</v>
      </c>
      <c r="E55" s="25">
        <v>0.98767936507936505</v>
      </c>
      <c r="F55" s="25">
        <v>1.0874095238095238</v>
      </c>
      <c r="I55" s="25">
        <v>1.291563492063492</v>
      </c>
      <c r="J55" s="25">
        <v>0.96213880070546742</v>
      </c>
      <c r="K55" s="25">
        <v>0.98767936507936505</v>
      </c>
      <c r="L55" s="25">
        <v>1.0874095238095238</v>
      </c>
      <c r="O55" s="25">
        <v>1.291563492063492</v>
      </c>
      <c r="P55" s="25">
        <v>0.96213880070546742</v>
      </c>
      <c r="Q55" s="25">
        <v>0.98767936507936505</v>
      </c>
      <c r="R55" s="25">
        <v>1.0874095238095238</v>
      </c>
      <c r="U55" s="25">
        <v>1.291563492063492</v>
      </c>
      <c r="V55" s="25">
        <v>0.96213880070546742</v>
      </c>
      <c r="W55" s="25">
        <v>0.98767936507936505</v>
      </c>
      <c r="X55" s="25">
        <v>1.0874095238095238</v>
      </c>
      <c r="AA55" s="25">
        <v>1.291563492063492</v>
      </c>
      <c r="AB55" s="25">
        <v>0.96213880070546742</v>
      </c>
      <c r="AC55" s="25">
        <v>0.98767936507936505</v>
      </c>
      <c r="AD55" s="25">
        <v>1.0874095238095238</v>
      </c>
      <c r="AG55" s="25">
        <v>1.291563492063492</v>
      </c>
      <c r="AH55" s="25">
        <v>0.96213880070546742</v>
      </c>
      <c r="AI55" s="25">
        <v>0.98767936507936505</v>
      </c>
      <c r="AJ55" s="25">
        <v>1.0874095238095238</v>
      </c>
      <c r="AM55" s="25">
        <v>1.291563492063492</v>
      </c>
      <c r="AN55" s="25">
        <v>0.96213880070546742</v>
      </c>
      <c r="AO55" s="25">
        <v>0.98767936507936505</v>
      </c>
      <c r="AP55" s="25">
        <v>1.0874095238095238</v>
      </c>
      <c r="AS55" s="25">
        <v>1.291563492063492</v>
      </c>
      <c r="AT55" s="25">
        <v>0.96213880070546742</v>
      </c>
      <c r="AU55" s="25">
        <v>0.98767936507936505</v>
      </c>
      <c r="AV55" s="25">
        <v>1.0874095238095238</v>
      </c>
      <c r="AY55" s="25">
        <f>AVERAGE(AY16:AY21)</f>
        <v>1.4626821983273597</v>
      </c>
      <c r="AZ55" s="25">
        <f>AVERAGE(AZ16:AZ21)</f>
        <v>1.0589068100358423</v>
      </c>
      <c r="BA55" s="25">
        <f>AVERAGE(BA16:BA21)</f>
        <v>1.0284247311827956</v>
      </c>
      <c r="BB55" s="25">
        <f>AVERAGE(BB16:BB21)</f>
        <v>1.171442652329749</v>
      </c>
      <c r="BE55" s="25">
        <f>AVERAGE(BE16:BE21)</f>
        <v>1.5520358422939069</v>
      </c>
      <c r="BF55" s="25">
        <f>AVERAGE(BF16:BF21)</f>
        <v>1.142294902429311</v>
      </c>
      <c r="BG55" s="25">
        <f>AVERAGE(BG16:BG21)</f>
        <v>1.0322114695340503</v>
      </c>
      <c r="BH55" s="25">
        <f>AVERAGE(BH16:BH21)</f>
        <v>1.1494668458781361</v>
      </c>
      <c r="BK55" s="25">
        <f>AVERAGE(BK16:BK21)</f>
        <v>1.5935888888888889</v>
      </c>
      <c r="BL55" s="25">
        <f>AVERAGE(BL16:BL21)</f>
        <v>1.1381520576131687</v>
      </c>
      <c r="BM55" s="25">
        <f>AVERAGE(BM16:BM21)</f>
        <v>1.0181888888888888</v>
      </c>
      <c r="BN55" s="25">
        <f>AVERAGE(BN16:BN21)</f>
        <v>1.0429574074074075</v>
      </c>
      <c r="BQ55" s="25">
        <f>AVERAGE(BQ16:BQ21)</f>
        <v>1.5016851851851853</v>
      </c>
      <c r="BR55" s="25">
        <f>AVERAGE(BR16:BR21)</f>
        <v>1.1146279835390944</v>
      </c>
      <c r="BS55" s="25">
        <f>AVERAGE(BS16:BS21)</f>
        <v>1.0465740740740739</v>
      </c>
      <c r="BT55" s="25">
        <f>AVERAGE(BT16:BT21)</f>
        <v>1.0303629629629629</v>
      </c>
      <c r="DS55" s="18"/>
      <c r="DT55" s="17"/>
      <c r="DU55" s="18"/>
      <c r="DV55" s="17"/>
      <c r="DX55" s="20"/>
    </row>
    <row r="56" spans="1:128" x14ac:dyDescent="0.25">
      <c r="A56" s="59" t="s">
        <v>83</v>
      </c>
      <c r="C56" s="25">
        <v>0.99089923153509141</v>
      </c>
      <c r="D56" s="25">
        <v>0.95259604485155025</v>
      </c>
      <c r="E56" s="25">
        <v>0.95593518518518517</v>
      </c>
      <c r="F56" s="25">
        <v>1.0517121141975307</v>
      </c>
      <c r="I56" s="25">
        <v>0.99089923153509141</v>
      </c>
      <c r="J56" s="25">
        <v>0.95259604485155025</v>
      </c>
      <c r="K56" s="25">
        <v>0.95593518518518517</v>
      </c>
      <c r="L56" s="25">
        <v>1.0517121141975307</v>
      </c>
      <c r="O56" s="25">
        <v>0.99089923153509141</v>
      </c>
      <c r="P56" s="25">
        <v>0.95259604485155025</v>
      </c>
      <c r="Q56" s="25">
        <v>0.95593518518518517</v>
      </c>
      <c r="R56" s="25">
        <v>1.0517121141975307</v>
      </c>
      <c r="U56" s="25">
        <v>0.99089923153509141</v>
      </c>
      <c r="V56" s="25">
        <v>0.95259604485155025</v>
      </c>
      <c r="W56" s="25">
        <v>0.95593518518518517</v>
      </c>
      <c r="X56" s="25">
        <v>1.0517121141975307</v>
      </c>
      <c r="AA56" s="25">
        <v>0.99089923153509141</v>
      </c>
      <c r="AB56" s="25">
        <v>0.95259604485155025</v>
      </c>
      <c r="AC56" s="25">
        <v>0.95593518518518517</v>
      </c>
      <c r="AD56" s="25">
        <v>1.0517121141975307</v>
      </c>
      <c r="AG56" s="25">
        <v>0.99089923153509141</v>
      </c>
      <c r="AH56" s="25">
        <v>0.95259604485155025</v>
      </c>
      <c r="AI56" s="25">
        <v>0.95593518518518517</v>
      </c>
      <c r="AJ56" s="25">
        <v>1.0517121141975307</v>
      </c>
      <c r="AM56" s="25">
        <v>0.99089923153509141</v>
      </c>
      <c r="AN56" s="25">
        <v>0.95259604485155025</v>
      </c>
      <c r="AO56" s="25">
        <v>0.95593518518518517</v>
      </c>
      <c r="AP56" s="25">
        <v>1.0517121141975307</v>
      </c>
      <c r="AS56" s="25">
        <v>0.99089923153509141</v>
      </c>
      <c r="AT56" s="25">
        <v>0.95259604485155025</v>
      </c>
      <c r="AU56" s="25">
        <v>0.95593518518518517</v>
      </c>
      <c r="AV56" s="25">
        <v>1.0517121141975307</v>
      </c>
      <c r="AY56" s="25">
        <f>AVERAGE(AY22:AY32)</f>
        <v>0.98743111407426976</v>
      </c>
      <c r="AZ56" s="25">
        <f>AVERAGE(AZ22:AZ32)</f>
        <v>0.98121447071950452</v>
      </c>
      <c r="BA56" s="25">
        <f>AVERAGE(BA22:BA32)</f>
        <v>0.94829667644183779</v>
      </c>
      <c r="BB56" s="25">
        <f>AVERAGE(BB22:BB32)</f>
        <v>1.049050505050505</v>
      </c>
      <c r="BE56" s="25">
        <f>AVERAGE(BE22:BE32)</f>
        <v>1.0381170994180275</v>
      </c>
      <c r="BF56" s="25">
        <f>AVERAGE(BF22:BF32)</f>
        <v>1.0574497744104048</v>
      </c>
      <c r="BG56" s="25">
        <f>AVERAGE(BG22:BG32)</f>
        <v>0.9894261974584555</v>
      </c>
      <c r="BH56" s="25">
        <f>AVERAGE(BH22:BH32)</f>
        <v>1.1067017758227438</v>
      </c>
      <c r="BK56" s="25">
        <f>AVERAGE(BK22:BK32)</f>
        <v>1.122649786040147</v>
      </c>
      <c r="BL56" s="25">
        <f>AVERAGE(BL22:BL32)</f>
        <v>1.0334151714351156</v>
      </c>
      <c r="BM56" s="25">
        <f>AVERAGE(BM22:BM32)</f>
        <v>0.993251515151515</v>
      </c>
      <c r="BN56" s="25">
        <f>AVERAGE(BN22:BN32)</f>
        <v>1.0543237373737375</v>
      </c>
      <c r="BQ56" s="25">
        <f>AVERAGE(BQ22:BQ32)</f>
        <v>1.1066979228295806</v>
      </c>
      <c r="BR56" s="25">
        <f>AVERAGE(BR22:BR32)</f>
        <v>1.1255599460827108</v>
      </c>
      <c r="BS56" s="25">
        <f>AVERAGE(BS22:BS32)</f>
        <v>1.0272515151515154</v>
      </c>
      <c r="BT56" s="25">
        <f>AVERAGE(BT22:BT32)</f>
        <v>1.1075839225589226</v>
      </c>
      <c r="DS56" s="18"/>
      <c r="DT56" s="17"/>
      <c r="DU56" s="18"/>
      <c r="DV56" s="17"/>
      <c r="DX56" s="20"/>
    </row>
    <row r="57" spans="1:128" x14ac:dyDescent="0.25">
      <c r="A57" s="59" t="s">
        <v>68</v>
      </c>
      <c r="C57" s="25">
        <v>1.0044016460905345</v>
      </c>
      <c r="D57" s="25">
        <v>1.8996087007642579</v>
      </c>
      <c r="E57" s="25">
        <v>0.69905740740740729</v>
      </c>
      <c r="F57" s="25">
        <v>1.3909117283950618</v>
      </c>
      <c r="I57" s="25">
        <v>1.0044016460905345</v>
      </c>
      <c r="J57" s="25">
        <v>1.8996087007642579</v>
      </c>
      <c r="K57" s="25">
        <v>0.69905740740740729</v>
      </c>
      <c r="L57" s="25">
        <v>1.3909117283950618</v>
      </c>
      <c r="O57" s="25">
        <v>1.0044016460905345</v>
      </c>
      <c r="P57" s="25">
        <v>1.8996087007642579</v>
      </c>
      <c r="Q57" s="25">
        <v>0.69905740740740729</v>
      </c>
      <c r="R57" s="25">
        <v>1.3909117283950618</v>
      </c>
      <c r="U57" s="25">
        <v>1.0044016460905345</v>
      </c>
      <c r="V57" s="25">
        <v>1.8996087007642579</v>
      </c>
      <c r="W57" s="25">
        <v>0.69905740740740729</v>
      </c>
      <c r="X57" s="25">
        <v>1.3909117283950618</v>
      </c>
      <c r="AA57" s="25">
        <v>1.0044016460905345</v>
      </c>
      <c r="AB57" s="25">
        <v>1.8996087007642579</v>
      </c>
      <c r="AC57" s="25">
        <v>0.69905740740740729</v>
      </c>
      <c r="AD57" s="25">
        <v>1.3909117283950618</v>
      </c>
      <c r="AG57" s="25">
        <v>1.0044016460905345</v>
      </c>
      <c r="AH57" s="25">
        <v>1.8996087007642579</v>
      </c>
      <c r="AI57" s="25">
        <v>0.69905740740740729</v>
      </c>
      <c r="AJ57" s="25">
        <v>1.3909117283950618</v>
      </c>
      <c r="AM57" s="25">
        <v>1.0044016460905345</v>
      </c>
      <c r="AN57" s="25">
        <v>1.8996087007642579</v>
      </c>
      <c r="AO57" s="25">
        <v>0.69905740740740729</v>
      </c>
      <c r="AP57" s="25">
        <v>1.3909117283950618</v>
      </c>
      <c r="AS57" s="25">
        <v>1.0044016460905345</v>
      </c>
      <c r="AT57" s="25">
        <v>1.8996087007642579</v>
      </c>
      <c r="AU57" s="25">
        <v>0.69905740740740729</v>
      </c>
      <c r="AV57" s="25">
        <v>1.3909117283950618</v>
      </c>
      <c r="AY57" s="25">
        <f>AVERAGE(AY33:AY41)</f>
        <v>0.9879494225408203</v>
      </c>
      <c r="AZ57" s="25">
        <f t="shared" ref="AZ57:BB57" si="43">AVERAGE(AZ33:AZ41)</f>
        <v>1.1850592744306008</v>
      </c>
      <c r="BA57" s="25">
        <f t="shared" si="43"/>
        <v>0.82206252489048182</v>
      </c>
      <c r="BB57" s="25">
        <f t="shared" si="43"/>
        <v>1.3333262150738432</v>
      </c>
      <c r="BE57" s="25">
        <f>AVERAGE(BE33:BE41)</f>
        <v>1.0887371565113502</v>
      </c>
      <c r="BF57" s="25">
        <f t="shared" ref="BF57:BH57" si="44">AVERAGE(BF33:BF41)</f>
        <v>1.2394170924124328</v>
      </c>
      <c r="BG57" s="25">
        <f t="shared" si="44"/>
        <v>0.93232138590203084</v>
      </c>
      <c r="BH57" s="25">
        <f t="shared" si="44"/>
        <v>1.2707317801672642</v>
      </c>
      <c r="BK57" s="25">
        <f>AVERAGE(BK33:BK41)</f>
        <v>1.1204102880658438</v>
      </c>
      <c r="BL57" s="25">
        <f t="shared" ref="BL57:BN57" si="45">AVERAGE(BL33:BL41)</f>
        <v>1.1943840962832324</v>
      </c>
      <c r="BM57" s="25">
        <f t="shared" si="45"/>
        <v>0.94702451499118157</v>
      </c>
      <c r="BN57" s="25">
        <f t="shared" si="45"/>
        <v>1.289129307568438</v>
      </c>
      <c r="BQ57" s="25">
        <f>AVERAGE(BQ33:BQ41)</f>
        <v>1.1484765432098767</v>
      </c>
      <c r="BR57" s="25">
        <f t="shared" ref="BR57:BT57" si="46">AVERAGE(BR33:BR41)</f>
        <v>1.2180855555555556</v>
      </c>
      <c r="BS57" s="25">
        <f t="shared" si="46"/>
        <v>0.97861437908496718</v>
      </c>
      <c r="BT57" s="25">
        <f t="shared" si="46"/>
        <v>1.2748759897828863</v>
      </c>
      <c r="DS57" s="18"/>
      <c r="DT57" s="17"/>
      <c r="DU57" s="18"/>
      <c r="DV57" s="17"/>
      <c r="DX57" s="20"/>
    </row>
    <row r="58" spans="1:128" x14ac:dyDescent="0.25">
      <c r="A58" s="59"/>
      <c r="DS58" s="18"/>
      <c r="DT58" s="17"/>
      <c r="DU58" s="18"/>
      <c r="DV58" s="17"/>
      <c r="DX58" s="20"/>
    </row>
    <row r="59" spans="1:128" x14ac:dyDescent="0.25">
      <c r="A59" s="59"/>
      <c r="DS59" s="18"/>
      <c r="DT59" s="17"/>
      <c r="DU59" s="18"/>
      <c r="DV59" s="17"/>
      <c r="DX59" s="20"/>
    </row>
    <row r="60" spans="1:128" x14ac:dyDescent="0.25">
      <c r="A60" s="59"/>
      <c r="DS60" s="18"/>
      <c r="DT60" s="17"/>
      <c r="DU60" s="18"/>
      <c r="DV60" s="17"/>
      <c r="DX60" s="20"/>
    </row>
    <row r="61" spans="1:128" x14ac:dyDescent="0.25">
      <c r="A61" s="59"/>
      <c r="DS61" s="18"/>
      <c r="DT61" s="17"/>
      <c r="DU61" s="18"/>
      <c r="DV61" s="17"/>
      <c r="DX61" s="20"/>
    </row>
    <row r="62" spans="1:128" x14ac:dyDescent="0.25">
      <c r="A62" s="59"/>
      <c r="DS62" s="18"/>
      <c r="DT62" s="17"/>
      <c r="DU62" s="18"/>
      <c r="DV62" s="17"/>
      <c r="DX62" s="20"/>
    </row>
    <row r="63" spans="1:128" x14ac:dyDescent="0.25">
      <c r="A63" s="59"/>
      <c r="DS63" s="18"/>
      <c r="DT63" s="17"/>
      <c r="DU63" s="18"/>
      <c r="DV63" s="17"/>
      <c r="DX63" s="20"/>
    </row>
    <row r="64" spans="1:128" x14ac:dyDescent="0.25">
      <c r="A64" s="59"/>
      <c r="DS64" s="18"/>
      <c r="DT64" s="17"/>
      <c r="DU64" s="18"/>
      <c r="DV64" s="17"/>
      <c r="DX64" s="20"/>
    </row>
    <row r="65" spans="1:128" x14ac:dyDescent="0.25">
      <c r="A65" s="59"/>
      <c r="DS65" s="18"/>
      <c r="DT65" s="17"/>
      <c r="DU65" s="18"/>
      <c r="DV65" s="17"/>
      <c r="DX65" s="20"/>
    </row>
    <row r="66" spans="1:128" x14ac:dyDescent="0.25">
      <c r="A66" s="59"/>
      <c r="DS66" s="18"/>
      <c r="DT66" s="17"/>
      <c r="DU66" s="18"/>
      <c r="DV66" s="17"/>
      <c r="DX66" s="20"/>
    </row>
    <row r="67" spans="1:128" x14ac:dyDescent="0.25">
      <c r="A67" s="59"/>
      <c r="DS67" s="18"/>
      <c r="DT67" s="17"/>
      <c r="DU67" s="18"/>
      <c r="DV67" s="17"/>
      <c r="DX67" s="20"/>
    </row>
    <row r="68" spans="1:128" x14ac:dyDescent="0.25">
      <c r="A68" s="59"/>
      <c r="DS68" s="18"/>
      <c r="DT68" s="17"/>
      <c r="DU68" s="18"/>
      <c r="DV68" s="17"/>
      <c r="DX68" s="20"/>
    </row>
    <row r="69" spans="1:128" x14ac:dyDescent="0.25">
      <c r="A69" s="59"/>
      <c r="DS69" s="18"/>
      <c r="DT69" s="17"/>
      <c r="DU69" s="18"/>
      <c r="DV69" s="17"/>
      <c r="DX69" s="20"/>
    </row>
    <row r="70" spans="1:128" x14ac:dyDescent="0.25">
      <c r="A70" s="59"/>
      <c r="DS70" s="18"/>
      <c r="DT70" s="17"/>
      <c r="DU70" s="18"/>
      <c r="DV70" s="17"/>
      <c r="DX70" s="20"/>
    </row>
    <row r="71" spans="1:128" x14ac:dyDescent="0.25">
      <c r="A71" s="59"/>
      <c r="DS71" s="18"/>
      <c r="DT71" s="17"/>
      <c r="DU71" s="18"/>
      <c r="DV71" s="17"/>
      <c r="DX71" s="20"/>
    </row>
    <row r="72" spans="1:128" x14ac:dyDescent="0.25">
      <c r="A72" s="59"/>
      <c r="DS72" s="18"/>
      <c r="DT72" s="17"/>
      <c r="DU72" s="18"/>
      <c r="DV72" s="17"/>
      <c r="DX72" s="20"/>
    </row>
    <row r="73" spans="1:128" x14ac:dyDescent="0.25">
      <c r="A73" s="59"/>
      <c r="DS73" s="18"/>
      <c r="DT73" s="17"/>
      <c r="DU73" s="18"/>
      <c r="DV73" s="17"/>
      <c r="DX73" s="20"/>
    </row>
    <row r="74" spans="1:128" x14ac:dyDescent="0.25">
      <c r="A74" s="59"/>
      <c r="DS74" s="18"/>
      <c r="DT74" s="17"/>
      <c r="DU74" s="18"/>
      <c r="DV74" s="17"/>
      <c r="DX74" s="20"/>
    </row>
    <row r="75" spans="1:128" x14ac:dyDescent="0.25">
      <c r="A75" s="59"/>
      <c r="DS75" s="18"/>
      <c r="DT75" s="17"/>
      <c r="DU75" s="18"/>
      <c r="DV75" s="17"/>
      <c r="DX75" s="20"/>
    </row>
    <row r="76" spans="1:128" x14ac:dyDescent="0.25">
      <c r="A76" s="59"/>
      <c r="DS76" s="18"/>
      <c r="DT76" s="17"/>
      <c r="DU76" s="18"/>
      <c r="DV76" s="17"/>
      <c r="DX76" s="20"/>
    </row>
    <row r="77" spans="1:128" x14ac:dyDescent="0.25">
      <c r="A77" s="59"/>
      <c r="DS77" s="18"/>
      <c r="DT77" s="17"/>
      <c r="DU77" s="18"/>
      <c r="DV77" s="17"/>
      <c r="DX77" s="20"/>
    </row>
    <row r="78" spans="1:128" x14ac:dyDescent="0.25">
      <c r="A78" s="59"/>
      <c r="DS78" s="18"/>
      <c r="DT78" s="17"/>
      <c r="DU78" s="18"/>
      <c r="DV78" s="17"/>
      <c r="DX78" s="20"/>
    </row>
    <row r="79" spans="1:128" x14ac:dyDescent="0.25">
      <c r="A79" s="59"/>
      <c r="DS79" s="18"/>
      <c r="DT79" s="17"/>
      <c r="DU79" s="18"/>
      <c r="DV79" s="17"/>
      <c r="DX79" s="20"/>
    </row>
    <row r="80" spans="1:128" x14ac:dyDescent="0.25">
      <c r="A80" s="59"/>
      <c r="DS80" s="18"/>
      <c r="DT80" s="17"/>
      <c r="DU80" s="18"/>
      <c r="DV80" s="17"/>
      <c r="DX80" s="20"/>
    </row>
    <row r="81" spans="1:128" x14ac:dyDescent="0.25">
      <c r="A81" s="59"/>
      <c r="DS81" s="18"/>
      <c r="DT81" s="17"/>
      <c r="DU81" s="18"/>
      <c r="DV81" s="17"/>
      <c r="DX81" s="20"/>
    </row>
    <row r="82" spans="1:128" x14ac:dyDescent="0.25">
      <c r="A82" s="59"/>
      <c r="DS82" s="18"/>
      <c r="DT82" s="17"/>
      <c r="DU82" s="18"/>
      <c r="DV82" s="17"/>
      <c r="DX82" s="20"/>
    </row>
    <row r="83" spans="1:128" x14ac:dyDescent="0.25">
      <c r="A83" s="59"/>
      <c r="DS83" s="18"/>
      <c r="DT83" s="17"/>
      <c r="DU83" s="18"/>
      <c r="DV83" s="17"/>
      <c r="DX83" s="20"/>
    </row>
    <row r="84" spans="1:128" x14ac:dyDescent="0.25">
      <c r="A84" s="59"/>
      <c r="DS84" s="18"/>
      <c r="DT84" s="17"/>
      <c r="DU84" s="18"/>
      <c r="DV84" s="17"/>
      <c r="DX84" s="20"/>
    </row>
    <row r="85" spans="1:128" x14ac:dyDescent="0.25">
      <c r="A85" s="59"/>
      <c r="DS85" s="18"/>
      <c r="DT85" s="17"/>
      <c r="DU85" s="18"/>
      <c r="DV85" s="17"/>
      <c r="DX85" s="20"/>
    </row>
    <row r="86" spans="1:128" x14ac:dyDescent="0.25">
      <c r="A86" s="59"/>
      <c r="DS86" s="18"/>
      <c r="DT86" s="17"/>
      <c r="DU86" s="18"/>
      <c r="DV86" s="17"/>
      <c r="DX86" s="20"/>
    </row>
    <row r="87" spans="1:128" x14ac:dyDescent="0.25">
      <c r="A87" s="59"/>
      <c r="DS87" s="18"/>
      <c r="DT87" s="17"/>
      <c r="DU87" s="18"/>
      <c r="DV87" s="17"/>
      <c r="DX87" s="20"/>
    </row>
    <row r="88" spans="1:128" x14ac:dyDescent="0.25">
      <c r="A88" s="59"/>
      <c r="DS88" s="18"/>
      <c r="DT88" s="17"/>
      <c r="DU88" s="18"/>
      <c r="DV88" s="17"/>
      <c r="DX88" s="20"/>
    </row>
    <row r="89" spans="1:128" x14ac:dyDescent="0.25">
      <c r="A89" s="59"/>
      <c r="DS89" s="18"/>
      <c r="DT89" s="17"/>
      <c r="DU89" s="18"/>
      <c r="DV89" s="17"/>
      <c r="DX89" s="20"/>
    </row>
    <row r="90" spans="1:128" x14ac:dyDescent="0.25">
      <c r="A90" s="59"/>
      <c r="DS90" s="18"/>
      <c r="DT90" s="17"/>
      <c r="DU90" s="18"/>
      <c r="DV90" s="17"/>
      <c r="DX90" s="20"/>
    </row>
    <row r="91" spans="1:128" x14ac:dyDescent="0.25">
      <c r="A91" s="59"/>
      <c r="DS91" s="18"/>
      <c r="DT91" s="17"/>
      <c r="DU91" s="18"/>
      <c r="DV91" s="17"/>
      <c r="DX91" s="20"/>
    </row>
    <row r="92" spans="1:128" x14ac:dyDescent="0.25">
      <c r="A92" s="59"/>
      <c r="DS92" s="18"/>
      <c r="DT92" s="17"/>
      <c r="DU92" s="18"/>
      <c r="DV92" s="17"/>
      <c r="DX92" s="20"/>
    </row>
    <row r="93" spans="1:128" x14ac:dyDescent="0.25">
      <c r="A93" s="59"/>
      <c r="DS93" s="18"/>
      <c r="DT93" s="17"/>
      <c r="DU93" s="18"/>
      <c r="DV93" s="17"/>
      <c r="DX93" s="20"/>
    </row>
    <row r="94" spans="1:128" x14ac:dyDescent="0.25">
      <c r="A94" s="59"/>
      <c r="DS94" s="18"/>
      <c r="DT94" s="17"/>
      <c r="DU94" s="18"/>
      <c r="DV94" s="17"/>
      <c r="DX94" s="20"/>
    </row>
    <row r="95" spans="1:128" x14ac:dyDescent="0.25">
      <c r="A95" s="59"/>
      <c r="DS95" s="18"/>
      <c r="DT95" s="17"/>
      <c r="DU95" s="18"/>
      <c r="DV95" s="17"/>
      <c r="DX95" s="20"/>
    </row>
    <row r="96" spans="1:128" x14ac:dyDescent="0.25">
      <c r="A96" s="59"/>
      <c r="DS96" s="18"/>
      <c r="DT96" s="17"/>
      <c r="DU96" s="18"/>
      <c r="DV96" s="17"/>
      <c r="DX96" s="20"/>
    </row>
    <row r="97" spans="1:128" x14ac:dyDescent="0.25">
      <c r="A97" s="59"/>
      <c r="DS97" s="18"/>
      <c r="DT97" s="17"/>
      <c r="DU97" s="18"/>
      <c r="DV97" s="17"/>
      <c r="DX97" s="20"/>
    </row>
    <row r="98" spans="1:128" x14ac:dyDescent="0.25">
      <c r="A98" s="59"/>
      <c r="DS98" s="18"/>
      <c r="DT98" s="17"/>
      <c r="DU98" s="18"/>
      <c r="DV98" s="17"/>
      <c r="DX98" s="20"/>
    </row>
    <row r="99" spans="1:128" x14ac:dyDescent="0.25">
      <c r="A99" s="59"/>
      <c r="DS99" s="18"/>
      <c r="DT99" s="17"/>
      <c r="DU99" s="18"/>
      <c r="DV99" s="17"/>
      <c r="DX99" s="20"/>
    </row>
    <row r="100" spans="1:128" x14ac:dyDescent="0.25">
      <c r="A100" s="59"/>
      <c r="DS100" s="18"/>
      <c r="DT100" s="17"/>
      <c r="DU100" s="18"/>
      <c r="DV100" s="17"/>
      <c r="DX100" s="20"/>
    </row>
    <row r="101" spans="1:128" x14ac:dyDescent="0.25">
      <c r="A101" s="59"/>
      <c r="DS101" s="18"/>
      <c r="DT101" s="17"/>
      <c r="DU101" s="18"/>
      <c r="DV101" s="17"/>
      <c r="DX101" s="20"/>
    </row>
    <row r="102" spans="1:128" x14ac:dyDescent="0.25">
      <c r="A102" s="59"/>
      <c r="DS102" s="18"/>
      <c r="DT102" s="17"/>
      <c r="DU102" s="18"/>
      <c r="DV102" s="17"/>
      <c r="DX102" s="20"/>
    </row>
    <row r="103" spans="1:128" x14ac:dyDescent="0.25">
      <c r="A103" s="59"/>
      <c r="DS103" s="18"/>
      <c r="DT103" s="17"/>
      <c r="DU103" s="18"/>
      <c r="DV103" s="17"/>
      <c r="DX103" s="20"/>
    </row>
    <row r="104" spans="1:128" x14ac:dyDescent="0.25">
      <c r="DS104" s="18"/>
      <c r="DT104" s="17"/>
      <c r="DU104" s="18"/>
      <c r="DV104" s="17"/>
      <c r="DX104" s="20"/>
    </row>
    <row r="105" spans="1:128" x14ac:dyDescent="0.25">
      <c r="DS105" s="18"/>
      <c r="DT105" s="17"/>
      <c r="DU105" s="18"/>
      <c r="DV105" s="17"/>
      <c r="DX105" s="20"/>
    </row>
    <row r="106" spans="1:128" x14ac:dyDescent="0.25">
      <c r="DS106" s="18"/>
      <c r="DT106" s="17"/>
      <c r="DU106" s="18"/>
      <c r="DV106" s="17"/>
      <c r="DX106" s="20"/>
    </row>
    <row r="107" spans="1:128" x14ac:dyDescent="0.25">
      <c r="DS107" s="18"/>
      <c r="DT107" s="17"/>
      <c r="DU107" s="18"/>
      <c r="DV107" s="17"/>
      <c r="DX107" s="20"/>
    </row>
    <row r="108" spans="1:128" x14ac:dyDescent="0.25">
      <c r="DS108" s="18"/>
      <c r="DT108" s="17"/>
      <c r="DU108" s="18"/>
      <c r="DV108" s="17"/>
      <c r="DX108" s="20"/>
    </row>
    <row r="109" spans="1:128" x14ac:dyDescent="0.25">
      <c r="DS109" s="18"/>
      <c r="DT109" s="17"/>
      <c r="DU109" s="18"/>
      <c r="DV109" s="17"/>
      <c r="DX109" s="20"/>
    </row>
    <row r="110" spans="1:128" x14ac:dyDescent="0.25">
      <c r="DS110" s="18"/>
      <c r="DT110" s="17"/>
      <c r="DU110" s="18"/>
      <c r="DV110" s="17"/>
      <c r="DX110" s="20"/>
    </row>
    <row r="111" spans="1:128" x14ac:dyDescent="0.25">
      <c r="DS111" s="18"/>
      <c r="DT111" s="17"/>
      <c r="DU111" s="18"/>
      <c r="DV111" s="17"/>
      <c r="DX111" s="20"/>
    </row>
    <row r="112" spans="1:128" x14ac:dyDescent="0.25">
      <c r="DS112" s="18"/>
      <c r="DT112" s="17"/>
      <c r="DU112" s="18"/>
      <c r="DV112" s="17"/>
      <c r="DX112" s="20"/>
    </row>
    <row r="113" spans="123:128" x14ac:dyDescent="0.25">
      <c r="DS113" s="18"/>
      <c r="DT113" s="17"/>
      <c r="DU113" s="18"/>
      <c r="DV113" s="17"/>
      <c r="DX113" s="20"/>
    </row>
    <row r="114" spans="123:128" x14ac:dyDescent="0.25">
      <c r="DS114" s="18"/>
      <c r="DT114" s="17"/>
      <c r="DU114" s="18"/>
      <c r="DV114" s="17"/>
      <c r="DX114" s="20"/>
    </row>
    <row r="115" spans="123:128" x14ac:dyDescent="0.25">
      <c r="DS115" s="18"/>
      <c r="DT115" s="17"/>
      <c r="DU115" s="18"/>
      <c r="DV115" s="17"/>
      <c r="DX115" s="20"/>
    </row>
    <row r="116" spans="123:128" x14ac:dyDescent="0.25">
      <c r="DS116" s="18"/>
      <c r="DT116" s="17"/>
      <c r="DU116" s="18"/>
      <c r="DV116" s="17"/>
      <c r="DX116" s="20"/>
    </row>
    <row r="117" spans="123:128" x14ac:dyDescent="0.25">
      <c r="DS117" s="18"/>
      <c r="DT117" s="17"/>
      <c r="DU117" s="18"/>
      <c r="DV117" s="17"/>
      <c r="DX117" s="20"/>
    </row>
    <row r="118" spans="123:128" x14ac:dyDescent="0.25">
      <c r="DS118" s="18"/>
      <c r="DT118" s="17"/>
      <c r="DU118" s="18"/>
      <c r="DV118" s="17"/>
      <c r="DX118" s="20"/>
    </row>
    <row r="119" spans="123:128" x14ac:dyDescent="0.25">
      <c r="DS119" s="18"/>
      <c r="DT119" s="17"/>
      <c r="DU119" s="18"/>
      <c r="DV119" s="17"/>
      <c r="DX119" s="20"/>
    </row>
    <row r="120" spans="123:128" x14ac:dyDescent="0.25">
      <c r="DS120" s="18"/>
      <c r="DT120" s="17"/>
      <c r="DU120" s="18"/>
      <c r="DV120" s="17"/>
      <c r="DX120" s="20"/>
    </row>
    <row r="121" spans="123:128" x14ac:dyDescent="0.25">
      <c r="DS121" s="18"/>
      <c r="DT121" s="17"/>
      <c r="DU121" s="18"/>
      <c r="DV121" s="17"/>
      <c r="DX121" s="20"/>
    </row>
    <row r="122" spans="123:128" x14ac:dyDescent="0.25">
      <c r="DS122" s="18"/>
      <c r="DT122" s="17"/>
      <c r="DU122" s="18"/>
      <c r="DV122" s="17"/>
      <c r="DX122" s="20"/>
    </row>
    <row r="123" spans="123:128" x14ac:dyDescent="0.25">
      <c r="DS123" s="18"/>
      <c r="DT123" s="17"/>
      <c r="DU123" s="18"/>
      <c r="DV123" s="17"/>
      <c r="DX123" s="20"/>
    </row>
    <row r="124" spans="123:128" x14ac:dyDescent="0.25">
      <c r="DS124" s="18"/>
      <c r="DT124" s="17"/>
      <c r="DU124" s="18"/>
      <c r="DV124" s="17"/>
      <c r="DX124" s="20"/>
    </row>
    <row r="125" spans="123:128" x14ac:dyDescent="0.25">
      <c r="DS125" s="18"/>
      <c r="DT125" s="17"/>
      <c r="DU125" s="18"/>
      <c r="DV125" s="17"/>
      <c r="DX125" s="20"/>
    </row>
    <row r="126" spans="123:128" x14ac:dyDescent="0.25">
      <c r="DS126" s="18"/>
      <c r="DT126" s="17"/>
      <c r="DU126" s="18"/>
      <c r="DV126" s="17"/>
      <c r="DX126" s="20"/>
    </row>
    <row r="127" spans="123:128" x14ac:dyDescent="0.25">
      <c r="DS127" s="18"/>
      <c r="DT127" s="17"/>
      <c r="DU127" s="18"/>
      <c r="DV127" s="17"/>
      <c r="DX127" s="20"/>
    </row>
    <row r="128" spans="123:128" x14ac:dyDescent="0.25">
      <c r="DS128" s="18"/>
      <c r="DT128" s="17"/>
      <c r="DU128" s="18"/>
      <c r="DV128" s="17"/>
      <c r="DX128" s="20"/>
    </row>
    <row r="129" spans="123:128" x14ac:dyDescent="0.25">
      <c r="DS129" s="18"/>
      <c r="DT129" s="17"/>
      <c r="DU129" s="18"/>
      <c r="DV129" s="17"/>
      <c r="DX129" s="20"/>
    </row>
    <row r="130" spans="123:128" x14ac:dyDescent="0.25">
      <c r="DS130" s="18"/>
      <c r="DT130" s="17"/>
      <c r="DU130" s="18"/>
      <c r="DV130" s="17"/>
      <c r="DX130" s="20"/>
    </row>
    <row r="131" spans="123:128" x14ac:dyDescent="0.25">
      <c r="DS131" s="18"/>
      <c r="DT131" s="17"/>
      <c r="DU131" s="18"/>
      <c r="DV131" s="17"/>
      <c r="DX131" s="20"/>
    </row>
    <row r="132" spans="123:128" x14ac:dyDescent="0.25">
      <c r="DS132" s="18"/>
      <c r="DT132" s="17"/>
      <c r="DU132" s="18"/>
      <c r="DV132" s="17"/>
      <c r="DX132" s="20"/>
    </row>
    <row r="133" spans="123:128" x14ac:dyDescent="0.25">
      <c r="DS133" s="18"/>
      <c r="DT133" s="17"/>
      <c r="DU133" s="18"/>
      <c r="DV133" s="17"/>
      <c r="DX133" s="20"/>
    </row>
    <row r="134" spans="123:128" x14ac:dyDescent="0.25">
      <c r="DS134" s="18"/>
      <c r="DT134" s="17"/>
      <c r="DU134" s="18"/>
      <c r="DV134" s="17"/>
      <c r="DX134" s="20"/>
    </row>
    <row r="135" spans="123:128" x14ac:dyDescent="0.25">
      <c r="DS135" s="18"/>
      <c r="DT135" s="17"/>
      <c r="DU135" s="18"/>
      <c r="DV135" s="17"/>
      <c r="DX135" s="20"/>
    </row>
    <row r="136" spans="123:128" x14ac:dyDescent="0.25">
      <c r="DS136" s="18"/>
      <c r="DT136" s="17"/>
      <c r="DU136" s="18"/>
      <c r="DV136" s="17"/>
      <c r="DX136" s="20"/>
    </row>
    <row r="137" spans="123:128" x14ac:dyDescent="0.25">
      <c r="DS137" s="18"/>
      <c r="DT137" s="17"/>
      <c r="DU137" s="18"/>
      <c r="DV137" s="17"/>
      <c r="DX137" s="20"/>
    </row>
    <row r="138" spans="123:128" x14ac:dyDescent="0.25">
      <c r="DS138" s="18"/>
      <c r="DT138" s="17"/>
      <c r="DU138" s="18"/>
      <c r="DV138" s="17"/>
      <c r="DX138" s="20"/>
    </row>
    <row r="139" spans="123:128" x14ac:dyDescent="0.25">
      <c r="DS139" s="18"/>
      <c r="DT139" s="17"/>
      <c r="DU139" s="18"/>
      <c r="DV139" s="17"/>
      <c r="DX139" s="20"/>
    </row>
    <row r="140" spans="123:128" x14ac:dyDescent="0.25">
      <c r="DS140" s="18"/>
      <c r="DT140" s="17"/>
      <c r="DU140" s="18"/>
      <c r="DV140" s="17"/>
      <c r="DX140" s="20"/>
    </row>
    <row r="141" spans="123:128" x14ac:dyDescent="0.25">
      <c r="DS141" s="18"/>
      <c r="DT141" s="17"/>
      <c r="DU141" s="18"/>
      <c r="DV141" s="17"/>
      <c r="DX141" s="20"/>
    </row>
    <row r="142" spans="123:128" x14ac:dyDescent="0.25">
      <c r="DS142" s="18"/>
      <c r="DT142" s="17"/>
      <c r="DU142" s="18"/>
      <c r="DV142" s="17"/>
      <c r="DX142" s="20"/>
    </row>
    <row r="143" spans="123:128" x14ac:dyDescent="0.25">
      <c r="DS143" s="18"/>
      <c r="DT143" s="17"/>
      <c r="DU143" s="18"/>
      <c r="DV143" s="17"/>
      <c r="DX143" s="20"/>
    </row>
    <row r="144" spans="123:128" x14ac:dyDescent="0.25">
      <c r="DS144" s="18"/>
      <c r="DT144" s="17"/>
      <c r="DU144" s="18"/>
      <c r="DV144" s="17"/>
      <c r="DX144" s="20"/>
    </row>
    <row r="145" spans="123:128" x14ac:dyDescent="0.25">
      <c r="DS145" s="18"/>
      <c r="DT145" s="17"/>
      <c r="DU145" s="18"/>
      <c r="DV145" s="17"/>
      <c r="DX145" s="20"/>
    </row>
    <row r="146" spans="123:128" x14ac:dyDescent="0.25">
      <c r="DS146" s="18"/>
      <c r="DT146" s="17"/>
      <c r="DU146" s="18"/>
      <c r="DV146" s="17"/>
      <c r="DX146" s="20"/>
    </row>
    <row r="147" spans="123:128" x14ac:dyDescent="0.25">
      <c r="DS147" s="18"/>
      <c r="DT147" s="17"/>
      <c r="DU147" s="18"/>
      <c r="DV147" s="17"/>
      <c r="DX147" s="20"/>
    </row>
    <row r="148" spans="123:128" x14ac:dyDescent="0.25">
      <c r="DS148" s="18"/>
      <c r="DT148" s="17"/>
      <c r="DU148" s="18"/>
      <c r="DV148" s="17"/>
      <c r="DX148" s="20"/>
    </row>
    <row r="149" spans="123:128" x14ac:dyDescent="0.25">
      <c r="DS149" s="18"/>
      <c r="DT149" s="17"/>
      <c r="DU149" s="18"/>
      <c r="DV149" s="17"/>
      <c r="DX149" s="20"/>
    </row>
    <row r="150" spans="123:128" x14ac:dyDescent="0.25">
      <c r="DS150" s="18"/>
      <c r="DT150" s="17"/>
      <c r="DU150" s="18"/>
      <c r="DV150" s="17"/>
      <c r="DX150" s="20"/>
    </row>
    <row r="151" spans="123:128" x14ac:dyDescent="0.25">
      <c r="DS151" s="18"/>
      <c r="DT151" s="17"/>
      <c r="DU151" s="18"/>
      <c r="DV151" s="17"/>
      <c r="DX151" s="20"/>
    </row>
    <row r="152" spans="123:128" x14ac:dyDescent="0.25">
      <c r="DS152" s="18"/>
      <c r="DT152" s="17"/>
      <c r="DU152" s="18"/>
      <c r="DV152" s="17"/>
      <c r="DX152" s="20"/>
    </row>
    <row r="153" spans="123:128" x14ac:dyDescent="0.25">
      <c r="DS153" s="18"/>
      <c r="DT153" s="17"/>
      <c r="DU153" s="18"/>
      <c r="DV153" s="17"/>
      <c r="DX153" s="20"/>
    </row>
    <row r="154" spans="123:128" x14ac:dyDescent="0.25">
      <c r="DS154" s="18"/>
      <c r="DT154" s="17"/>
      <c r="DU154" s="18"/>
      <c r="DV154" s="17"/>
      <c r="DX154" s="20"/>
    </row>
    <row r="155" spans="123:128" x14ac:dyDescent="0.25">
      <c r="DS155" s="18"/>
      <c r="DT155" s="17"/>
      <c r="DU155" s="18"/>
      <c r="DV155" s="17"/>
      <c r="DX155" s="20"/>
    </row>
    <row r="156" spans="123:128" x14ac:dyDescent="0.25">
      <c r="DS156" s="18"/>
      <c r="DT156" s="17"/>
      <c r="DU156" s="18"/>
      <c r="DV156" s="17"/>
      <c r="DX156" s="20"/>
    </row>
    <row r="157" spans="123:128" x14ac:dyDescent="0.25">
      <c r="DS157" s="18"/>
      <c r="DT157" s="17"/>
      <c r="DU157" s="18"/>
      <c r="DV157" s="17"/>
      <c r="DX157" s="20"/>
    </row>
    <row r="158" spans="123:128" x14ac:dyDescent="0.25">
      <c r="DS158" s="18"/>
      <c r="DT158" s="17"/>
      <c r="DU158" s="18"/>
      <c r="DV158" s="17"/>
      <c r="DX158" s="20"/>
    </row>
    <row r="159" spans="123:128" x14ac:dyDescent="0.25">
      <c r="DS159" s="18"/>
      <c r="DT159" s="17"/>
      <c r="DU159" s="18"/>
      <c r="DV159" s="17"/>
      <c r="DX159" s="20"/>
    </row>
    <row r="160" spans="123:128" x14ac:dyDescent="0.25">
      <c r="DS160" s="18"/>
      <c r="DT160" s="17"/>
      <c r="DU160" s="18"/>
      <c r="DV160" s="17"/>
      <c r="DX160" s="20"/>
    </row>
    <row r="161" spans="123:128" x14ac:dyDescent="0.25">
      <c r="DS161" s="18"/>
      <c r="DT161" s="17"/>
      <c r="DU161" s="18"/>
      <c r="DV161" s="17"/>
      <c r="DX161" s="20"/>
    </row>
    <row r="162" spans="123:128" x14ac:dyDescent="0.25">
      <c r="DS162" s="18"/>
      <c r="DT162" s="17"/>
      <c r="DU162" s="18"/>
      <c r="DV162" s="17"/>
      <c r="DX162" s="20"/>
    </row>
    <row r="163" spans="123:128" x14ac:dyDescent="0.25">
      <c r="DS163" s="18"/>
      <c r="DT163" s="17"/>
      <c r="DU163" s="18"/>
      <c r="DV163" s="17"/>
      <c r="DX163" s="20"/>
    </row>
    <row r="164" spans="123:128" x14ac:dyDescent="0.25">
      <c r="DS164" s="18"/>
      <c r="DT164" s="17"/>
      <c r="DU164" s="18"/>
      <c r="DV164" s="17"/>
      <c r="DX164" s="20"/>
    </row>
    <row r="165" spans="123:128" x14ac:dyDescent="0.25">
      <c r="DS165" s="18"/>
      <c r="DT165" s="17"/>
      <c r="DU165" s="18"/>
      <c r="DV165" s="17"/>
      <c r="DX165" s="20"/>
    </row>
    <row r="166" spans="123:128" x14ac:dyDescent="0.25">
      <c r="DS166" s="18"/>
      <c r="DT166" s="17"/>
      <c r="DU166" s="18"/>
      <c r="DV166" s="17"/>
      <c r="DX166" s="20"/>
    </row>
    <row r="167" spans="123:128" x14ac:dyDescent="0.25">
      <c r="DS167" s="18"/>
      <c r="DT167" s="17"/>
      <c r="DU167" s="18"/>
      <c r="DV167" s="17"/>
      <c r="DX167" s="20"/>
    </row>
    <row r="168" spans="123:128" x14ac:dyDescent="0.25">
      <c r="DS168" s="18"/>
      <c r="DT168" s="17"/>
      <c r="DU168" s="18"/>
      <c r="DV168" s="17"/>
      <c r="DX168" s="20"/>
    </row>
    <row r="169" spans="123:128" x14ac:dyDescent="0.25">
      <c r="DS169" s="18"/>
      <c r="DT169" s="17"/>
      <c r="DU169" s="18"/>
      <c r="DV169" s="17"/>
      <c r="DX169" s="20"/>
    </row>
    <row r="170" spans="123:128" x14ac:dyDescent="0.25">
      <c r="DS170" s="18"/>
      <c r="DT170" s="17"/>
      <c r="DU170" s="18"/>
      <c r="DV170" s="17"/>
      <c r="DX170" s="20"/>
    </row>
    <row r="171" spans="123:128" x14ac:dyDescent="0.25">
      <c r="DS171" s="18"/>
      <c r="DT171" s="17"/>
      <c r="DU171" s="18"/>
      <c r="DV171" s="17"/>
      <c r="DX171" s="20"/>
    </row>
    <row r="172" spans="123:128" x14ac:dyDescent="0.25">
      <c r="DS172" s="18"/>
      <c r="DT172" s="17"/>
      <c r="DU172" s="18"/>
      <c r="DV172" s="17"/>
      <c r="DX172" s="20"/>
    </row>
    <row r="173" spans="123:128" x14ac:dyDescent="0.25">
      <c r="DS173" s="18"/>
      <c r="DT173" s="17"/>
      <c r="DU173" s="18"/>
      <c r="DV173" s="17"/>
      <c r="DX173" s="20"/>
    </row>
    <row r="174" spans="123:128" x14ac:dyDescent="0.25">
      <c r="DS174" s="18"/>
      <c r="DT174" s="17"/>
      <c r="DU174" s="18"/>
      <c r="DV174" s="17"/>
      <c r="DX174" s="20"/>
    </row>
    <row r="175" spans="123:128" x14ac:dyDescent="0.25">
      <c r="DS175" s="18"/>
      <c r="DT175" s="17"/>
      <c r="DU175" s="18"/>
      <c r="DV175" s="17"/>
      <c r="DX175" s="20"/>
    </row>
    <row r="176" spans="123:128" x14ac:dyDescent="0.25">
      <c r="DS176" s="18"/>
      <c r="DT176" s="17"/>
      <c r="DU176" s="18"/>
      <c r="DV176" s="17"/>
      <c r="DX176" s="20"/>
    </row>
    <row r="177" spans="123:128" x14ac:dyDescent="0.25">
      <c r="DS177" s="18"/>
      <c r="DT177" s="17"/>
      <c r="DU177" s="18"/>
      <c r="DV177" s="17"/>
      <c r="DX177" s="20"/>
    </row>
    <row r="178" spans="123:128" x14ac:dyDescent="0.25">
      <c r="DS178" s="18"/>
      <c r="DT178" s="17"/>
      <c r="DU178" s="18"/>
      <c r="DV178" s="17"/>
      <c r="DX178" s="20"/>
    </row>
    <row r="179" spans="123:128" x14ac:dyDescent="0.25">
      <c r="DS179" s="18"/>
      <c r="DT179" s="17"/>
      <c r="DU179" s="18"/>
      <c r="DV179" s="17"/>
      <c r="DX179" s="20"/>
    </row>
    <row r="180" spans="123:128" x14ac:dyDescent="0.25">
      <c r="DS180" s="18"/>
      <c r="DT180" s="17"/>
      <c r="DU180" s="18"/>
      <c r="DV180" s="17"/>
      <c r="DX180" s="20"/>
    </row>
    <row r="181" spans="123:128" x14ac:dyDescent="0.25">
      <c r="DS181" s="18"/>
      <c r="DT181" s="17"/>
      <c r="DU181" s="18"/>
      <c r="DV181" s="17"/>
      <c r="DX181" s="20"/>
    </row>
    <row r="182" spans="123:128" x14ac:dyDescent="0.25">
      <c r="DS182" s="18"/>
      <c r="DT182" s="17"/>
      <c r="DU182" s="18"/>
      <c r="DV182" s="17"/>
      <c r="DX182" s="20"/>
    </row>
    <row r="183" spans="123:128" x14ac:dyDescent="0.25">
      <c r="DS183" s="18"/>
      <c r="DT183" s="17"/>
      <c r="DU183" s="18"/>
      <c r="DV183" s="17"/>
      <c r="DX183" s="20"/>
    </row>
    <row r="184" spans="123:128" x14ac:dyDescent="0.25">
      <c r="DS184" s="18"/>
      <c r="DT184" s="17"/>
      <c r="DU184" s="18"/>
      <c r="DV184" s="17"/>
      <c r="DX184" s="20"/>
    </row>
    <row r="185" spans="123:128" x14ac:dyDescent="0.25">
      <c r="DS185" s="18"/>
      <c r="DT185" s="17"/>
      <c r="DU185" s="18"/>
      <c r="DV185" s="17"/>
      <c r="DX185" s="20"/>
    </row>
    <row r="186" spans="123:128" x14ac:dyDescent="0.25">
      <c r="DS186" s="18"/>
      <c r="DT186" s="17"/>
      <c r="DU186" s="18"/>
      <c r="DV186" s="17"/>
      <c r="DX186" s="20"/>
    </row>
    <row r="187" spans="123:128" x14ac:dyDescent="0.25">
      <c r="DS187" s="18"/>
      <c r="DT187" s="17"/>
      <c r="DU187" s="18"/>
      <c r="DV187" s="17"/>
      <c r="DX187" s="20"/>
    </row>
    <row r="188" spans="123:128" x14ac:dyDescent="0.25">
      <c r="DS188" s="18"/>
      <c r="DT188" s="17"/>
      <c r="DU188" s="18"/>
      <c r="DV188" s="17"/>
      <c r="DX188" s="20"/>
    </row>
    <row r="189" spans="123:128" x14ac:dyDescent="0.25">
      <c r="DS189" s="18"/>
      <c r="DT189" s="17"/>
      <c r="DU189" s="18"/>
      <c r="DV189" s="17"/>
      <c r="DX189" s="20"/>
    </row>
    <row r="190" spans="123:128" x14ac:dyDescent="0.25">
      <c r="DS190" s="18"/>
      <c r="DT190" s="17"/>
      <c r="DU190" s="18"/>
      <c r="DV190" s="17"/>
      <c r="DX190" s="20"/>
    </row>
    <row r="191" spans="123:128" x14ac:dyDescent="0.25">
      <c r="DS191" s="18"/>
      <c r="DT191" s="17"/>
      <c r="DU191" s="18"/>
      <c r="DV191" s="17"/>
      <c r="DX191" s="20"/>
    </row>
    <row r="192" spans="123:128" x14ac:dyDescent="0.25">
      <c r="DS192" s="18"/>
      <c r="DT192" s="17"/>
      <c r="DU192" s="18"/>
      <c r="DV192" s="17"/>
      <c r="DX192" s="20"/>
    </row>
    <row r="193" spans="123:128" x14ac:dyDescent="0.25">
      <c r="DS193" s="18"/>
      <c r="DT193" s="17"/>
      <c r="DU193" s="18"/>
      <c r="DV193" s="17"/>
      <c r="DX193" s="20"/>
    </row>
    <row r="194" spans="123:128" x14ac:dyDescent="0.25">
      <c r="DS194" s="18"/>
      <c r="DT194" s="17"/>
      <c r="DU194" s="18"/>
      <c r="DV194" s="17"/>
      <c r="DX194" s="20"/>
    </row>
    <row r="195" spans="123:128" x14ac:dyDescent="0.25">
      <c r="DS195" s="18"/>
      <c r="DT195" s="17"/>
      <c r="DU195" s="18"/>
      <c r="DV195" s="17"/>
      <c r="DX195" s="20"/>
    </row>
    <row r="196" spans="123:128" x14ac:dyDescent="0.25">
      <c r="DS196" s="18"/>
      <c r="DT196" s="17"/>
      <c r="DU196" s="18"/>
      <c r="DV196" s="17"/>
      <c r="DX196" s="20"/>
    </row>
    <row r="197" spans="123:128" x14ac:dyDescent="0.25">
      <c r="DS197" s="18"/>
      <c r="DT197" s="17"/>
      <c r="DU197" s="18"/>
      <c r="DV197" s="17"/>
      <c r="DX197" s="20"/>
    </row>
    <row r="198" spans="123:128" x14ac:dyDescent="0.25">
      <c r="DS198" s="18"/>
      <c r="DT198" s="17"/>
      <c r="DU198" s="18"/>
      <c r="DV198" s="17"/>
      <c r="DX198" s="20"/>
    </row>
    <row r="199" spans="123:128" x14ac:dyDescent="0.25">
      <c r="DS199" s="18"/>
      <c r="DT199" s="17"/>
      <c r="DU199" s="18"/>
      <c r="DV199" s="17"/>
      <c r="DX199" s="20"/>
    </row>
    <row r="200" spans="123:128" x14ac:dyDescent="0.25">
      <c r="DS200" s="18"/>
      <c r="DT200" s="17"/>
      <c r="DU200" s="18"/>
      <c r="DV200" s="17"/>
      <c r="DX200" s="20"/>
    </row>
    <row r="201" spans="123:128" x14ac:dyDescent="0.2">
      <c r="DS201" s="27"/>
      <c r="DT201" s="28"/>
      <c r="DU201" s="27"/>
      <c r="DV201" s="28"/>
      <c r="DX201" s="29"/>
    </row>
    <row r="202" spans="123:128" x14ac:dyDescent="0.2">
      <c r="DS202" s="30"/>
      <c r="DT202" s="30"/>
      <c r="DU202" s="30"/>
      <c r="DV202" s="30"/>
      <c r="DX202" s="31"/>
    </row>
    <row r="203" spans="123:128" x14ac:dyDescent="0.2">
      <c r="DS203" s="30"/>
      <c r="DT203" s="30"/>
      <c r="DU203" s="30"/>
      <c r="DV203" s="30"/>
      <c r="DX203" s="31"/>
    </row>
    <row r="204" spans="123:128" x14ac:dyDescent="0.2">
      <c r="DS204" s="30"/>
      <c r="DT204" s="30"/>
      <c r="DU204" s="30"/>
      <c r="DV204" s="30"/>
      <c r="DX204" s="31"/>
    </row>
    <row r="205" spans="123:128" x14ac:dyDescent="0.2">
      <c r="DS205" s="30"/>
      <c r="DT205" s="30"/>
      <c r="DU205" s="30"/>
      <c r="DV205" s="30"/>
      <c r="DX205" s="31"/>
    </row>
    <row r="206" spans="123:128" x14ac:dyDescent="0.2">
      <c r="DS206" s="30"/>
      <c r="DT206" s="30"/>
      <c r="DU206" s="30"/>
      <c r="DV206" s="30"/>
      <c r="DX206" s="31"/>
    </row>
    <row r="207" spans="123:128" x14ac:dyDescent="0.2">
      <c r="DS207" s="30"/>
      <c r="DT207" s="30"/>
      <c r="DU207" s="30"/>
      <c r="DV207" s="30"/>
      <c r="DX207" s="31"/>
    </row>
    <row r="208" spans="123:128" x14ac:dyDescent="0.2">
      <c r="DS208" s="30"/>
      <c r="DT208" s="30"/>
      <c r="DU208" s="30"/>
      <c r="DV208" s="30"/>
      <c r="DX208" s="31"/>
    </row>
    <row r="209" spans="123:128" x14ac:dyDescent="0.2">
      <c r="DS209" s="30"/>
      <c r="DT209" s="30"/>
      <c r="DU209" s="30"/>
      <c r="DV209" s="30"/>
      <c r="DX209" s="31"/>
    </row>
    <row r="210" spans="123:128" x14ac:dyDescent="0.2">
      <c r="DS210" s="30"/>
      <c r="DT210" s="30"/>
      <c r="DU210" s="30"/>
      <c r="DV210" s="30"/>
      <c r="DX210" s="31"/>
    </row>
    <row r="211" spans="123:128" x14ac:dyDescent="0.2">
      <c r="DS211" s="30"/>
      <c r="DT211" s="30"/>
      <c r="DU211" s="30"/>
      <c r="DV211" s="30"/>
      <c r="DX211" s="31"/>
    </row>
    <row r="212" spans="123:128" x14ac:dyDescent="0.2">
      <c r="DS212" s="30"/>
      <c r="DT212" s="30"/>
      <c r="DU212" s="30"/>
      <c r="DV212" s="30"/>
      <c r="DX212" s="31"/>
    </row>
    <row r="213" spans="123:128" x14ac:dyDescent="0.2">
      <c r="DS213" s="30"/>
      <c r="DT213" s="30"/>
      <c r="DU213" s="30"/>
      <c r="DV213" s="30"/>
      <c r="DX213" s="31"/>
    </row>
    <row r="214" spans="123:128" x14ac:dyDescent="0.2">
      <c r="DS214" s="30"/>
      <c r="DT214" s="30"/>
      <c r="DU214" s="30"/>
      <c r="DV214" s="30"/>
      <c r="DX214" s="31"/>
    </row>
    <row r="215" spans="123:128" x14ac:dyDescent="0.2">
      <c r="DS215" s="30"/>
      <c r="DT215" s="30"/>
      <c r="DU215" s="30"/>
      <c r="DV215" s="30"/>
      <c r="DX215" s="31"/>
    </row>
    <row r="216" spans="123:128" x14ac:dyDescent="0.2">
      <c r="DS216" s="30"/>
      <c r="DT216" s="30"/>
      <c r="DU216" s="30"/>
      <c r="DV216" s="30"/>
      <c r="DX216" s="31"/>
    </row>
    <row r="217" spans="123:128" x14ac:dyDescent="0.2">
      <c r="DS217" s="30"/>
      <c r="DT217" s="30"/>
      <c r="DU217" s="30"/>
      <c r="DV217" s="30"/>
      <c r="DX217" s="31"/>
    </row>
    <row r="218" spans="123:128" x14ac:dyDescent="0.2">
      <c r="DS218" s="30"/>
      <c r="DT218" s="30"/>
      <c r="DU218" s="30"/>
      <c r="DV218" s="30"/>
      <c r="DX218" s="31"/>
    </row>
    <row r="219" spans="123:128" x14ac:dyDescent="0.2">
      <c r="DS219" s="30"/>
      <c r="DT219" s="30"/>
      <c r="DU219" s="30"/>
      <c r="DV219" s="30"/>
      <c r="DX219" s="31"/>
    </row>
    <row r="220" spans="123:128" x14ac:dyDescent="0.2">
      <c r="DS220" s="30"/>
      <c r="DT220" s="30"/>
      <c r="DU220" s="30"/>
      <c r="DV220" s="30"/>
      <c r="DX220" s="31"/>
    </row>
    <row r="221" spans="123:128" x14ac:dyDescent="0.2">
      <c r="DS221" s="30"/>
      <c r="DT221" s="30"/>
      <c r="DU221" s="30"/>
      <c r="DV221" s="30"/>
      <c r="DX221" s="31"/>
    </row>
    <row r="222" spans="123:128" x14ac:dyDescent="0.2">
      <c r="DS222" s="30"/>
      <c r="DT222" s="30"/>
      <c r="DU222" s="30"/>
      <c r="DV222" s="30"/>
      <c r="DX222" s="31"/>
    </row>
    <row r="223" spans="123:128" x14ac:dyDescent="0.2">
      <c r="DS223" s="30"/>
      <c r="DT223" s="30"/>
      <c r="DU223" s="30"/>
      <c r="DV223" s="30"/>
      <c r="DX223" s="31"/>
    </row>
    <row r="224" spans="123:128" x14ac:dyDescent="0.2">
      <c r="DS224" s="30"/>
      <c r="DT224" s="30"/>
      <c r="DU224" s="30"/>
      <c r="DV224" s="30"/>
      <c r="DX224" s="31"/>
    </row>
    <row r="225" spans="123:128" x14ac:dyDescent="0.2">
      <c r="DS225" s="30"/>
      <c r="DT225" s="30"/>
      <c r="DU225" s="30"/>
      <c r="DV225" s="30"/>
      <c r="DX225" s="31"/>
    </row>
    <row r="226" spans="123:128" x14ac:dyDescent="0.2">
      <c r="DS226" s="30"/>
      <c r="DT226" s="30"/>
      <c r="DU226" s="30"/>
      <c r="DV226" s="30"/>
      <c r="DX226" s="31"/>
    </row>
    <row r="227" spans="123:128" x14ac:dyDescent="0.2">
      <c r="DS227" s="30"/>
      <c r="DT227" s="30"/>
      <c r="DU227" s="30"/>
      <c r="DV227" s="30"/>
      <c r="DX227" s="31"/>
    </row>
    <row r="228" spans="123:128" x14ac:dyDescent="0.2">
      <c r="DS228" s="30"/>
      <c r="DT228" s="30"/>
      <c r="DU228" s="30"/>
      <c r="DV228" s="30"/>
      <c r="DX228" s="31"/>
    </row>
    <row r="229" spans="123:128" x14ac:dyDescent="0.2">
      <c r="DS229" s="30"/>
      <c r="DT229" s="30"/>
      <c r="DU229" s="30"/>
      <c r="DV229" s="30"/>
      <c r="DX229" s="31"/>
    </row>
    <row r="230" spans="123:128" x14ac:dyDescent="0.2">
      <c r="DS230" s="30"/>
      <c r="DT230" s="30"/>
      <c r="DU230" s="30"/>
      <c r="DV230" s="30"/>
      <c r="DX230" s="31"/>
    </row>
    <row r="231" spans="123:128" x14ac:dyDescent="0.2">
      <c r="DS231" s="30"/>
      <c r="DT231" s="30"/>
      <c r="DU231" s="30"/>
      <c r="DV231" s="30"/>
      <c r="DX231" s="31"/>
    </row>
    <row r="232" spans="123:128" x14ac:dyDescent="0.2">
      <c r="DS232" s="30"/>
      <c r="DT232" s="30"/>
      <c r="DU232" s="30"/>
      <c r="DV232" s="30"/>
      <c r="DX232" s="31"/>
    </row>
    <row r="233" spans="123:128" x14ac:dyDescent="0.2">
      <c r="DS233" s="30"/>
      <c r="DT233" s="30"/>
      <c r="DU233" s="30"/>
      <c r="DV233" s="30"/>
      <c r="DX233" s="31"/>
    </row>
    <row r="234" spans="123:128" x14ac:dyDescent="0.2">
      <c r="DS234" s="30"/>
      <c r="DT234" s="30"/>
      <c r="DU234" s="30"/>
      <c r="DV234" s="30"/>
      <c r="DX234" s="31"/>
    </row>
    <row r="235" spans="123:128" x14ac:dyDescent="0.2">
      <c r="DS235" s="30"/>
      <c r="DT235" s="30"/>
      <c r="DU235" s="30"/>
      <c r="DV235" s="30"/>
      <c r="DX235" s="31"/>
    </row>
    <row r="236" spans="123:128" x14ac:dyDescent="0.2">
      <c r="DS236" s="30"/>
      <c r="DT236" s="30"/>
      <c r="DU236" s="30"/>
      <c r="DV236" s="30"/>
      <c r="DX236" s="31"/>
    </row>
    <row r="237" spans="123:128" x14ac:dyDescent="0.2">
      <c r="DS237" s="30"/>
      <c r="DT237" s="30"/>
      <c r="DU237" s="30"/>
      <c r="DV237" s="30"/>
      <c r="DX237" s="31"/>
    </row>
    <row r="238" spans="123:128" x14ac:dyDescent="0.2">
      <c r="DS238" s="30"/>
      <c r="DT238" s="30"/>
      <c r="DU238" s="30"/>
      <c r="DV238" s="30"/>
      <c r="DX238" s="31"/>
    </row>
    <row r="239" spans="123:128" x14ac:dyDescent="0.2">
      <c r="DS239" s="30"/>
      <c r="DT239" s="30"/>
      <c r="DU239" s="30"/>
      <c r="DV239" s="30"/>
      <c r="DX239" s="31"/>
    </row>
    <row r="240" spans="123:128" x14ac:dyDescent="0.2">
      <c r="DS240" s="30"/>
      <c r="DT240" s="30"/>
      <c r="DU240" s="30"/>
      <c r="DV240" s="30"/>
      <c r="DX240" s="31"/>
    </row>
    <row r="241" spans="123:128" x14ac:dyDescent="0.2">
      <c r="DS241" s="30"/>
      <c r="DT241" s="30"/>
      <c r="DU241" s="30"/>
      <c r="DV241" s="30"/>
      <c r="DX241" s="31"/>
    </row>
    <row r="242" spans="123:128" x14ac:dyDescent="0.2">
      <c r="DS242" s="30"/>
      <c r="DT242" s="30"/>
      <c r="DU242" s="30"/>
      <c r="DV242" s="30"/>
      <c r="DX242" s="31"/>
    </row>
    <row r="243" spans="123:128" x14ac:dyDescent="0.2">
      <c r="DS243" s="30"/>
      <c r="DT243" s="30"/>
      <c r="DU243" s="30"/>
      <c r="DV243" s="30"/>
      <c r="DX243" s="31"/>
    </row>
    <row r="244" spans="123:128" x14ac:dyDescent="0.2">
      <c r="DS244" s="30"/>
      <c r="DT244" s="30"/>
      <c r="DU244" s="30"/>
      <c r="DV244" s="30"/>
      <c r="DX244" s="31"/>
    </row>
    <row r="245" spans="123:128" x14ac:dyDescent="0.2">
      <c r="DS245" s="30"/>
      <c r="DT245" s="30"/>
      <c r="DU245" s="30"/>
      <c r="DV245" s="30"/>
      <c r="DX245" s="31"/>
    </row>
    <row r="246" spans="123:128" x14ac:dyDescent="0.2">
      <c r="DS246" s="30"/>
      <c r="DT246" s="30"/>
      <c r="DU246" s="30"/>
      <c r="DV246" s="30"/>
      <c r="DX246" s="31"/>
    </row>
    <row r="247" spans="123:128" x14ac:dyDescent="0.2">
      <c r="DS247" s="30"/>
      <c r="DT247" s="30"/>
      <c r="DU247" s="30"/>
      <c r="DV247" s="30"/>
      <c r="DX247" s="31"/>
    </row>
    <row r="248" spans="123:128" x14ac:dyDescent="0.2">
      <c r="DS248" s="30"/>
      <c r="DT248" s="30"/>
      <c r="DU248" s="30"/>
      <c r="DV248" s="30"/>
      <c r="DX248" s="31"/>
    </row>
    <row r="249" spans="123:128" x14ac:dyDescent="0.2">
      <c r="DS249" s="30"/>
      <c r="DT249" s="30"/>
      <c r="DU249" s="30"/>
      <c r="DV249" s="30"/>
      <c r="DX249" s="31"/>
    </row>
    <row r="250" spans="123:128" x14ac:dyDescent="0.2">
      <c r="DS250" s="30"/>
      <c r="DT250" s="30"/>
      <c r="DU250" s="30"/>
      <c r="DV250" s="30"/>
      <c r="DX250" s="31"/>
    </row>
    <row r="251" spans="123:128" x14ac:dyDescent="0.2">
      <c r="DS251" s="30"/>
      <c r="DT251" s="30"/>
      <c r="DU251" s="30"/>
      <c r="DV251" s="30"/>
      <c r="DX251" s="31"/>
    </row>
    <row r="252" spans="123:128" x14ac:dyDescent="0.2">
      <c r="DS252" s="30"/>
      <c r="DT252" s="30"/>
      <c r="DU252" s="30"/>
      <c r="DV252" s="30"/>
      <c r="DX252" s="31"/>
    </row>
    <row r="253" spans="123:128" x14ac:dyDescent="0.2">
      <c r="DS253" s="30"/>
      <c r="DT253" s="30"/>
      <c r="DU253" s="30"/>
      <c r="DV253" s="30"/>
      <c r="DX253" s="31"/>
    </row>
    <row r="254" spans="123:128" x14ac:dyDescent="0.2">
      <c r="DS254" s="30"/>
      <c r="DT254" s="30"/>
      <c r="DU254" s="30"/>
      <c r="DV254" s="30"/>
      <c r="DX254" s="31"/>
    </row>
    <row r="255" spans="123:128" x14ac:dyDescent="0.2">
      <c r="DS255" s="30"/>
      <c r="DT255" s="30"/>
      <c r="DU255" s="30"/>
      <c r="DV255" s="30"/>
      <c r="DX255" s="31"/>
    </row>
    <row r="256" spans="123:128" x14ac:dyDescent="0.2">
      <c r="DS256" s="30"/>
      <c r="DT256" s="30"/>
      <c r="DU256" s="30"/>
      <c r="DV256" s="30"/>
      <c r="DX256" s="31"/>
    </row>
    <row r="257" spans="123:128" x14ac:dyDescent="0.2">
      <c r="DS257" s="30"/>
      <c r="DT257" s="30"/>
      <c r="DU257" s="30"/>
      <c r="DV257" s="30"/>
      <c r="DX257" s="31"/>
    </row>
    <row r="258" spans="123:128" x14ac:dyDescent="0.2">
      <c r="DS258" s="30"/>
      <c r="DT258" s="30"/>
      <c r="DU258" s="30"/>
      <c r="DV258" s="30"/>
      <c r="DX258" s="31"/>
    </row>
    <row r="259" spans="123:128" x14ac:dyDescent="0.2">
      <c r="DS259" s="30"/>
      <c r="DT259" s="30"/>
      <c r="DU259" s="30"/>
      <c r="DV259" s="30"/>
      <c r="DX259" s="31"/>
    </row>
    <row r="260" spans="123:128" x14ac:dyDescent="0.2">
      <c r="DS260" s="30"/>
      <c r="DT260" s="30"/>
      <c r="DU260" s="30"/>
      <c r="DV260" s="30"/>
      <c r="DX260" s="31"/>
    </row>
    <row r="261" spans="123:128" x14ac:dyDescent="0.2">
      <c r="DS261" s="30"/>
      <c r="DT261" s="30"/>
      <c r="DU261" s="30"/>
      <c r="DV261" s="30"/>
      <c r="DX261" s="31"/>
    </row>
    <row r="262" spans="123:128" x14ac:dyDescent="0.2">
      <c r="DS262" s="30"/>
      <c r="DT262" s="30"/>
      <c r="DU262" s="30"/>
      <c r="DV262" s="30"/>
      <c r="DX262" s="31"/>
    </row>
    <row r="263" spans="123:128" x14ac:dyDescent="0.2">
      <c r="DS263" s="30"/>
      <c r="DT263" s="30"/>
      <c r="DU263" s="30"/>
      <c r="DV263" s="30"/>
      <c r="DX263" s="31"/>
    </row>
    <row r="264" spans="123:128" x14ac:dyDescent="0.2">
      <c r="DS264" s="30"/>
      <c r="DT264" s="30"/>
      <c r="DU264" s="30"/>
      <c r="DV264" s="30"/>
      <c r="DX264" s="31"/>
    </row>
    <row r="265" spans="123:128" x14ac:dyDescent="0.2">
      <c r="DS265" s="30"/>
      <c r="DT265" s="30"/>
      <c r="DU265" s="30"/>
      <c r="DV265" s="30"/>
      <c r="DX265" s="31"/>
    </row>
    <row r="266" spans="123:128" x14ac:dyDescent="0.2">
      <c r="DS266" s="30"/>
      <c r="DT266" s="30"/>
      <c r="DU266" s="30"/>
      <c r="DV266" s="30"/>
      <c r="DX266" s="31"/>
    </row>
    <row r="267" spans="123:128" x14ac:dyDescent="0.2">
      <c r="DS267" s="30"/>
      <c r="DT267" s="30"/>
      <c r="DU267" s="30"/>
      <c r="DV267" s="30"/>
      <c r="DX267" s="31"/>
    </row>
    <row r="268" spans="123:128" x14ac:dyDescent="0.2">
      <c r="DS268" s="30"/>
      <c r="DT268" s="30"/>
      <c r="DU268" s="30"/>
      <c r="DV268" s="30"/>
      <c r="DX268" s="31"/>
    </row>
    <row r="269" spans="123:128" x14ac:dyDescent="0.2">
      <c r="DS269" s="30"/>
      <c r="DT269" s="30"/>
      <c r="DU269" s="30"/>
      <c r="DV269" s="30"/>
      <c r="DX269" s="31"/>
    </row>
    <row r="270" spans="123:128" x14ac:dyDescent="0.2">
      <c r="DS270" s="30"/>
      <c r="DT270" s="30"/>
      <c r="DU270" s="30"/>
      <c r="DV270" s="30"/>
      <c r="DX270" s="31"/>
    </row>
    <row r="271" spans="123:128" x14ac:dyDescent="0.2">
      <c r="DS271" s="30"/>
      <c r="DT271" s="30"/>
      <c r="DU271" s="30"/>
      <c r="DV271" s="30"/>
      <c r="DX271" s="31"/>
    </row>
    <row r="272" spans="123:128" x14ac:dyDescent="0.2">
      <c r="DS272" s="30"/>
      <c r="DT272" s="30"/>
      <c r="DU272" s="30"/>
      <c r="DV272" s="30"/>
      <c r="DX272" s="31"/>
    </row>
    <row r="273" spans="123:128" x14ac:dyDescent="0.2">
      <c r="DS273" s="30"/>
      <c r="DT273" s="30"/>
      <c r="DU273" s="30"/>
      <c r="DV273" s="30"/>
      <c r="DX273" s="31"/>
    </row>
    <row r="274" spans="123:128" x14ac:dyDescent="0.2">
      <c r="DS274" s="30"/>
      <c r="DT274" s="30"/>
      <c r="DU274" s="30"/>
      <c r="DV274" s="30"/>
      <c r="DX274" s="31"/>
    </row>
    <row r="275" spans="123:128" x14ac:dyDescent="0.2">
      <c r="DS275" s="30"/>
      <c r="DT275" s="30"/>
      <c r="DU275" s="30"/>
      <c r="DV275" s="30"/>
      <c r="DX275" s="31"/>
    </row>
    <row r="276" spans="123:128" x14ac:dyDescent="0.2">
      <c r="DS276" s="30"/>
      <c r="DT276" s="30"/>
      <c r="DU276" s="30"/>
      <c r="DV276" s="30"/>
      <c r="DX276" s="31"/>
    </row>
    <row r="277" spans="123:128" x14ac:dyDescent="0.2">
      <c r="DS277" s="30"/>
      <c r="DT277" s="30"/>
      <c r="DU277" s="30"/>
      <c r="DV277" s="30"/>
      <c r="DX277" s="31"/>
    </row>
    <row r="278" spans="123:128" x14ac:dyDescent="0.2">
      <c r="DS278" s="30"/>
      <c r="DT278" s="30"/>
      <c r="DU278" s="30"/>
      <c r="DV278" s="30"/>
      <c r="DX278" s="31"/>
    </row>
    <row r="279" spans="123:128" x14ac:dyDescent="0.2">
      <c r="DS279" s="30"/>
      <c r="DT279" s="30"/>
      <c r="DU279" s="30"/>
      <c r="DV279" s="30"/>
      <c r="DX279" s="31"/>
    </row>
    <row r="280" spans="123:128" x14ac:dyDescent="0.2">
      <c r="DS280" s="30"/>
      <c r="DT280" s="30"/>
      <c r="DU280" s="30"/>
      <c r="DV280" s="30"/>
      <c r="DX280" s="31"/>
    </row>
    <row r="281" spans="123:128" x14ac:dyDescent="0.2">
      <c r="DS281" s="30"/>
      <c r="DT281" s="30"/>
      <c r="DU281" s="30"/>
      <c r="DV281" s="30"/>
      <c r="DX281" s="31"/>
    </row>
    <row r="282" spans="123:128" x14ac:dyDescent="0.2">
      <c r="DS282" s="30"/>
      <c r="DT282" s="30"/>
      <c r="DU282" s="30"/>
      <c r="DV282" s="30"/>
      <c r="DX282" s="31"/>
    </row>
    <row r="283" spans="123:128" x14ac:dyDescent="0.2">
      <c r="DS283" s="30"/>
      <c r="DT283" s="30"/>
      <c r="DU283" s="30"/>
      <c r="DV283" s="30"/>
      <c r="DX283" s="31"/>
    </row>
    <row r="284" spans="123:128" x14ac:dyDescent="0.2">
      <c r="DS284" s="30"/>
      <c r="DT284" s="30"/>
      <c r="DU284" s="30"/>
      <c r="DV284" s="30"/>
      <c r="DX284" s="31"/>
    </row>
    <row r="285" spans="123:128" x14ac:dyDescent="0.2">
      <c r="DS285" s="30"/>
      <c r="DT285" s="30"/>
      <c r="DU285" s="30"/>
      <c r="DV285" s="30"/>
      <c r="DX285" s="31"/>
    </row>
    <row r="286" spans="123:128" x14ac:dyDescent="0.2">
      <c r="DS286" s="30"/>
      <c r="DT286" s="30"/>
      <c r="DU286" s="30"/>
      <c r="DV286" s="30"/>
      <c r="DX286" s="31"/>
    </row>
    <row r="287" spans="123:128" x14ac:dyDescent="0.2">
      <c r="DS287" s="30"/>
      <c r="DT287" s="30"/>
      <c r="DU287" s="30"/>
      <c r="DV287" s="30"/>
      <c r="DX287" s="31"/>
    </row>
    <row r="288" spans="123:128" x14ac:dyDescent="0.2">
      <c r="DS288" s="30"/>
      <c r="DT288" s="30"/>
      <c r="DU288" s="30"/>
      <c r="DV288" s="30"/>
      <c r="DX288" s="31"/>
    </row>
    <row r="289" spans="123:128" x14ac:dyDescent="0.2">
      <c r="DS289" s="30"/>
      <c r="DT289" s="30"/>
      <c r="DU289" s="30"/>
      <c r="DV289" s="30"/>
      <c r="DX289" s="31"/>
    </row>
    <row r="290" spans="123:128" x14ac:dyDescent="0.2">
      <c r="DS290" s="30"/>
      <c r="DT290" s="30"/>
      <c r="DU290" s="30"/>
      <c r="DV290" s="30"/>
      <c r="DX290" s="31"/>
    </row>
    <row r="291" spans="123:128" x14ac:dyDescent="0.2">
      <c r="DS291" s="30"/>
      <c r="DT291" s="30"/>
      <c r="DU291" s="30"/>
      <c r="DV291" s="30"/>
      <c r="DX291" s="31"/>
    </row>
    <row r="292" spans="123:128" x14ac:dyDescent="0.2">
      <c r="DS292" s="30"/>
      <c r="DT292" s="30"/>
      <c r="DU292" s="30"/>
      <c r="DV292" s="30"/>
      <c r="DX292" s="31"/>
    </row>
    <row r="293" spans="123:128" x14ac:dyDescent="0.2">
      <c r="DS293" s="30"/>
      <c r="DT293" s="30"/>
      <c r="DU293" s="30"/>
      <c r="DV293" s="30"/>
      <c r="DX293" s="31"/>
    </row>
    <row r="294" spans="123:128" x14ac:dyDescent="0.2">
      <c r="DS294" s="30"/>
      <c r="DT294" s="30"/>
      <c r="DU294" s="30"/>
      <c r="DV294" s="30"/>
      <c r="DX294" s="31"/>
    </row>
    <row r="295" spans="123:128" x14ac:dyDescent="0.2">
      <c r="DS295" s="30"/>
      <c r="DT295" s="30"/>
      <c r="DU295" s="30"/>
      <c r="DV295" s="30"/>
      <c r="DX295" s="31"/>
    </row>
    <row r="296" spans="123:128" x14ac:dyDescent="0.2">
      <c r="DS296" s="30"/>
      <c r="DT296" s="30"/>
      <c r="DU296" s="30"/>
      <c r="DV296" s="30"/>
      <c r="DX296" s="31"/>
    </row>
    <row r="297" spans="123:128" x14ac:dyDescent="0.2">
      <c r="DS297" s="30"/>
      <c r="DT297" s="30"/>
      <c r="DU297" s="30"/>
      <c r="DV297" s="30"/>
      <c r="DX297" s="31"/>
    </row>
    <row r="298" spans="123:128" x14ac:dyDescent="0.2">
      <c r="DS298" s="30"/>
      <c r="DT298" s="30"/>
      <c r="DU298" s="30"/>
      <c r="DV298" s="30"/>
      <c r="DX298" s="31"/>
    </row>
    <row r="299" spans="123:128" x14ac:dyDescent="0.2">
      <c r="DS299" s="30"/>
      <c r="DT299" s="30"/>
      <c r="DU299" s="30"/>
      <c r="DV299" s="30"/>
      <c r="DX299" s="31"/>
    </row>
    <row r="300" spans="123:128" x14ac:dyDescent="0.2">
      <c r="DS300" s="30"/>
      <c r="DT300" s="30"/>
      <c r="DU300" s="30"/>
      <c r="DV300" s="30"/>
      <c r="DX300" s="31"/>
    </row>
    <row r="301" spans="123:128" x14ac:dyDescent="0.2">
      <c r="DS301" s="30"/>
      <c r="DT301" s="30"/>
      <c r="DU301" s="30"/>
      <c r="DV301" s="30"/>
      <c r="DX301" s="31"/>
    </row>
    <row r="302" spans="123:128" x14ac:dyDescent="0.2">
      <c r="DS302" s="30"/>
      <c r="DT302" s="30"/>
      <c r="DU302" s="30"/>
      <c r="DV302" s="30"/>
      <c r="DX302" s="31"/>
    </row>
    <row r="303" spans="123:128" x14ac:dyDescent="0.2">
      <c r="DS303" s="30"/>
      <c r="DT303" s="30"/>
      <c r="DU303" s="30"/>
      <c r="DV303" s="30"/>
      <c r="DX303" s="31"/>
    </row>
    <row r="304" spans="123:128" x14ac:dyDescent="0.2">
      <c r="DS304" s="30"/>
      <c r="DT304" s="30"/>
      <c r="DU304" s="30"/>
      <c r="DV304" s="30"/>
      <c r="DX304" s="31"/>
    </row>
    <row r="305" spans="123:128" x14ac:dyDescent="0.2">
      <c r="DS305" s="30"/>
      <c r="DT305" s="30"/>
      <c r="DU305" s="30"/>
      <c r="DV305" s="30"/>
      <c r="DX305" s="31"/>
    </row>
    <row r="306" spans="123:128" x14ac:dyDescent="0.2">
      <c r="DS306" s="30"/>
      <c r="DT306" s="30"/>
      <c r="DU306" s="30"/>
      <c r="DV306" s="30"/>
      <c r="DX306" s="31"/>
    </row>
    <row r="307" spans="123:128" x14ac:dyDescent="0.2">
      <c r="DS307" s="30"/>
      <c r="DT307" s="30"/>
      <c r="DU307" s="30"/>
      <c r="DV307" s="30"/>
      <c r="DX307" s="31"/>
    </row>
    <row r="308" spans="123:128" x14ac:dyDescent="0.2">
      <c r="DS308" s="30"/>
      <c r="DT308" s="30"/>
      <c r="DU308" s="30"/>
      <c r="DV308" s="30"/>
      <c r="DX308" s="31"/>
    </row>
    <row r="309" spans="123:128" x14ac:dyDescent="0.2">
      <c r="DS309" s="30"/>
      <c r="DT309" s="30"/>
      <c r="DU309" s="30"/>
      <c r="DV309" s="30"/>
      <c r="DX309" s="31"/>
    </row>
    <row r="310" spans="123:128" x14ac:dyDescent="0.2">
      <c r="DS310" s="30"/>
      <c r="DT310" s="30"/>
      <c r="DU310" s="30"/>
      <c r="DV310" s="30"/>
      <c r="DX310" s="31"/>
    </row>
    <row r="311" spans="123:128" x14ac:dyDescent="0.2">
      <c r="DS311" s="30"/>
      <c r="DT311" s="30"/>
      <c r="DU311" s="30"/>
      <c r="DV311" s="30"/>
      <c r="DX311" s="31"/>
    </row>
    <row r="312" spans="123:128" x14ac:dyDescent="0.2">
      <c r="DS312" s="30"/>
      <c r="DT312" s="30"/>
      <c r="DU312" s="30"/>
      <c r="DV312" s="30"/>
      <c r="DX312" s="31"/>
    </row>
    <row r="313" spans="123:128" x14ac:dyDescent="0.2">
      <c r="DS313" s="30"/>
      <c r="DT313" s="30"/>
      <c r="DU313" s="30"/>
      <c r="DV313" s="30"/>
      <c r="DX313" s="31"/>
    </row>
    <row r="314" spans="123:128" x14ac:dyDescent="0.2">
      <c r="DS314" s="30"/>
      <c r="DT314" s="30"/>
      <c r="DU314" s="30"/>
      <c r="DV314" s="30"/>
      <c r="DX314" s="31"/>
    </row>
    <row r="315" spans="123:128" x14ac:dyDescent="0.2">
      <c r="DS315" s="30"/>
      <c r="DT315" s="30"/>
      <c r="DU315" s="30"/>
      <c r="DV315" s="30"/>
      <c r="DX315" s="31"/>
    </row>
    <row r="316" spans="123:128" x14ac:dyDescent="0.2">
      <c r="DS316" s="30"/>
      <c r="DT316" s="30"/>
      <c r="DU316" s="30"/>
      <c r="DV316" s="30"/>
      <c r="DX316" s="31"/>
    </row>
    <row r="317" spans="123:128" x14ac:dyDescent="0.2">
      <c r="DS317" s="30"/>
      <c r="DT317" s="30"/>
      <c r="DU317" s="30"/>
      <c r="DV317" s="30"/>
      <c r="DX317" s="31"/>
    </row>
    <row r="318" spans="123:128" x14ac:dyDescent="0.2">
      <c r="DS318" s="30"/>
      <c r="DT318" s="30"/>
      <c r="DU318" s="30"/>
      <c r="DV318" s="30"/>
      <c r="DX318" s="31"/>
    </row>
    <row r="319" spans="123:128" x14ac:dyDescent="0.2">
      <c r="DS319" s="30"/>
      <c r="DT319" s="30"/>
      <c r="DU319" s="30"/>
      <c r="DV319" s="30"/>
      <c r="DX319" s="31"/>
    </row>
    <row r="320" spans="123:128" x14ac:dyDescent="0.2">
      <c r="DS320" s="30"/>
      <c r="DT320" s="30"/>
      <c r="DU320" s="30"/>
      <c r="DV320" s="30"/>
      <c r="DX320" s="31"/>
    </row>
    <row r="321" spans="123:128" x14ac:dyDescent="0.2">
      <c r="DS321" s="30"/>
      <c r="DT321" s="30"/>
      <c r="DU321" s="30"/>
      <c r="DV321" s="30"/>
      <c r="DX321" s="31"/>
    </row>
    <row r="322" spans="123:128" x14ac:dyDescent="0.2">
      <c r="DS322" s="30"/>
      <c r="DT322" s="30"/>
      <c r="DU322" s="30"/>
      <c r="DV322" s="30"/>
      <c r="DX322" s="31"/>
    </row>
    <row r="323" spans="123:128" x14ac:dyDescent="0.2">
      <c r="DS323" s="30"/>
      <c r="DT323" s="30"/>
      <c r="DU323" s="30"/>
      <c r="DV323" s="30"/>
      <c r="DX323" s="31"/>
    </row>
    <row r="324" spans="123:128" x14ac:dyDescent="0.2">
      <c r="DS324" s="30"/>
      <c r="DT324" s="30"/>
      <c r="DU324" s="30"/>
      <c r="DV324" s="30"/>
      <c r="DX324" s="31"/>
    </row>
    <row r="325" spans="123:128" x14ac:dyDescent="0.2">
      <c r="DS325" s="30"/>
      <c r="DT325" s="30"/>
      <c r="DU325" s="30"/>
      <c r="DV325" s="30"/>
      <c r="DX325" s="31"/>
    </row>
    <row r="326" spans="123:128" x14ac:dyDescent="0.2">
      <c r="DS326" s="30"/>
      <c r="DT326" s="30"/>
      <c r="DU326" s="30"/>
      <c r="DV326" s="30"/>
      <c r="DX326" s="31"/>
    </row>
    <row r="327" spans="123:128" x14ac:dyDescent="0.2">
      <c r="DS327" s="30"/>
      <c r="DT327" s="30"/>
      <c r="DU327" s="30"/>
      <c r="DV327" s="30"/>
      <c r="DX327" s="31"/>
    </row>
    <row r="328" spans="123:128" x14ac:dyDescent="0.2">
      <c r="DS328" s="30"/>
      <c r="DT328" s="30"/>
      <c r="DU328" s="30"/>
      <c r="DV328" s="30"/>
      <c r="DX328" s="31"/>
    </row>
    <row r="329" spans="123:128" x14ac:dyDescent="0.2">
      <c r="DS329" s="30"/>
      <c r="DT329" s="30"/>
      <c r="DU329" s="30"/>
      <c r="DV329" s="30"/>
      <c r="DX329" s="31"/>
    </row>
    <row r="330" spans="123:128" x14ac:dyDescent="0.2">
      <c r="DS330" s="30"/>
      <c r="DT330" s="30"/>
      <c r="DU330" s="30"/>
      <c r="DV330" s="30"/>
      <c r="DX330" s="31"/>
    </row>
    <row r="331" spans="123:128" x14ac:dyDescent="0.2">
      <c r="DS331" s="30"/>
      <c r="DT331" s="30"/>
      <c r="DU331" s="30"/>
      <c r="DV331" s="30"/>
      <c r="DX331" s="31"/>
    </row>
    <row r="332" spans="123:128" x14ac:dyDescent="0.2">
      <c r="DS332" s="30"/>
      <c r="DT332" s="30"/>
      <c r="DU332" s="30"/>
      <c r="DV332" s="30"/>
      <c r="DX332" s="31"/>
    </row>
    <row r="333" spans="123:128" x14ac:dyDescent="0.2">
      <c r="DS333" s="30"/>
      <c r="DT333" s="30"/>
      <c r="DU333" s="30"/>
      <c r="DV333" s="30"/>
      <c r="DX333" s="31"/>
    </row>
    <row r="334" spans="123:128" x14ac:dyDescent="0.2">
      <c r="DS334" s="30"/>
      <c r="DT334" s="30"/>
      <c r="DU334" s="30"/>
      <c r="DV334" s="30"/>
      <c r="DX334" s="31"/>
    </row>
    <row r="335" spans="123:128" x14ac:dyDescent="0.2">
      <c r="DS335" s="30"/>
      <c r="DT335" s="30"/>
      <c r="DU335" s="30"/>
      <c r="DV335" s="30"/>
      <c r="DX335" s="31"/>
    </row>
    <row r="336" spans="123:128" x14ac:dyDescent="0.2">
      <c r="DS336" s="30"/>
      <c r="DT336" s="30"/>
      <c r="DU336" s="30"/>
      <c r="DV336" s="30"/>
      <c r="DX336" s="31"/>
    </row>
    <row r="337" spans="123:128" x14ac:dyDescent="0.2">
      <c r="DS337" s="30"/>
      <c r="DT337" s="30"/>
      <c r="DU337" s="30"/>
      <c r="DV337" s="30"/>
      <c r="DX337" s="31"/>
    </row>
    <row r="338" spans="123:128" x14ac:dyDescent="0.2">
      <c r="DS338" s="30"/>
      <c r="DT338" s="30"/>
      <c r="DU338" s="30"/>
      <c r="DV338" s="30"/>
      <c r="DX338" s="31"/>
    </row>
    <row r="339" spans="123:128" x14ac:dyDescent="0.2">
      <c r="DS339" s="30"/>
      <c r="DT339" s="30"/>
      <c r="DU339" s="30"/>
      <c r="DV339" s="30"/>
      <c r="DX339" s="31"/>
    </row>
    <row r="340" spans="123:128" x14ac:dyDescent="0.2">
      <c r="DS340" s="30"/>
      <c r="DT340" s="30"/>
      <c r="DU340" s="30"/>
      <c r="DV340" s="30"/>
      <c r="DX340" s="31"/>
    </row>
    <row r="341" spans="123:128" x14ac:dyDescent="0.2">
      <c r="DS341" s="30"/>
      <c r="DT341" s="30"/>
      <c r="DU341" s="30"/>
      <c r="DV341" s="30"/>
      <c r="DX341" s="31"/>
    </row>
    <row r="342" spans="123:128" x14ac:dyDescent="0.2">
      <c r="DS342" s="30"/>
      <c r="DT342" s="30"/>
      <c r="DU342" s="30"/>
      <c r="DV342" s="30"/>
      <c r="DX342" s="31"/>
    </row>
    <row r="343" spans="123:128" x14ac:dyDescent="0.2">
      <c r="DS343" s="30"/>
      <c r="DT343" s="30"/>
      <c r="DU343" s="30"/>
      <c r="DV343" s="30"/>
      <c r="DX343" s="31"/>
    </row>
    <row r="344" spans="123:128" x14ac:dyDescent="0.2">
      <c r="DS344" s="30"/>
      <c r="DT344" s="30"/>
      <c r="DU344" s="30"/>
      <c r="DV344" s="30"/>
      <c r="DX344" s="31"/>
    </row>
    <row r="345" spans="123:128" x14ac:dyDescent="0.2">
      <c r="DS345" s="30"/>
      <c r="DT345" s="30"/>
      <c r="DU345" s="30"/>
      <c r="DV345" s="30"/>
      <c r="DX345" s="31"/>
    </row>
    <row r="346" spans="123:128" x14ac:dyDescent="0.2">
      <c r="DS346" s="30"/>
      <c r="DT346" s="30"/>
      <c r="DU346" s="30"/>
      <c r="DV346" s="30"/>
      <c r="DX346" s="31"/>
    </row>
    <row r="347" spans="123:128" x14ac:dyDescent="0.2">
      <c r="DS347" s="30"/>
      <c r="DT347" s="30"/>
      <c r="DU347" s="30"/>
      <c r="DV347" s="30"/>
      <c r="DX347" s="31"/>
    </row>
    <row r="348" spans="123:128" x14ac:dyDescent="0.2">
      <c r="DS348" s="30"/>
      <c r="DT348" s="30"/>
      <c r="DU348" s="30"/>
      <c r="DV348" s="30"/>
      <c r="DX348" s="31"/>
    </row>
    <row r="349" spans="123:128" x14ac:dyDescent="0.2">
      <c r="DS349" s="30"/>
      <c r="DT349" s="30"/>
      <c r="DU349" s="30"/>
      <c r="DV349" s="30"/>
      <c r="DX349" s="31"/>
    </row>
    <row r="350" spans="123:128" x14ac:dyDescent="0.2">
      <c r="DS350" s="30"/>
      <c r="DT350" s="30"/>
      <c r="DU350" s="30"/>
      <c r="DV350" s="30"/>
      <c r="DX350" s="31"/>
    </row>
    <row r="351" spans="123:128" x14ac:dyDescent="0.2">
      <c r="DS351" s="30"/>
      <c r="DT351" s="30"/>
      <c r="DU351" s="30"/>
      <c r="DV351" s="30"/>
      <c r="DX351" s="31"/>
    </row>
    <row r="352" spans="123:128" x14ac:dyDescent="0.2">
      <c r="DS352" s="30"/>
      <c r="DT352" s="30"/>
      <c r="DU352" s="30"/>
      <c r="DV352" s="30"/>
      <c r="DX352" s="31"/>
    </row>
    <row r="353" spans="123:128" x14ac:dyDescent="0.2">
      <c r="DS353" s="30"/>
      <c r="DT353" s="30"/>
      <c r="DU353" s="30"/>
      <c r="DV353" s="30"/>
      <c r="DX353" s="31"/>
    </row>
    <row r="354" spans="123:128" x14ac:dyDescent="0.2">
      <c r="DS354" s="30"/>
      <c r="DT354" s="30"/>
      <c r="DU354" s="30"/>
      <c r="DV354" s="30"/>
      <c r="DX354" s="31"/>
    </row>
    <row r="355" spans="123:128" x14ac:dyDescent="0.2">
      <c r="DS355" s="30"/>
      <c r="DT355" s="30"/>
      <c r="DU355" s="30"/>
      <c r="DV355" s="30"/>
      <c r="DX355" s="31"/>
    </row>
    <row r="356" spans="123:128" x14ac:dyDescent="0.2">
      <c r="DS356" s="30"/>
      <c r="DT356" s="30"/>
      <c r="DU356" s="30"/>
      <c r="DV356" s="30"/>
      <c r="DX356" s="31"/>
    </row>
    <row r="357" spans="123:128" x14ac:dyDescent="0.2">
      <c r="DS357" s="30"/>
      <c r="DT357" s="30"/>
      <c r="DU357" s="30"/>
      <c r="DV357" s="30"/>
      <c r="DX357" s="31"/>
    </row>
    <row r="358" spans="123:128" x14ac:dyDescent="0.2">
      <c r="DS358" s="30"/>
      <c r="DT358" s="30"/>
      <c r="DU358" s="30"/>
      <c r="DV358" s="30"/>
      <c r="DX358" s="31"/>
    </row>
    <row r="359" spans="123:128" x14ac:dyDescent="0.2">
      <c r="DS359" s="30"/>
      <c r="DT359" s="30"/>
      <c r="DU359" s="30"/>
      <c r="DV359" s="30"/>
      <c r="DX359" s="31"/>
    </row>
    <row r="360" spans="123:128" x14ac:dyDescent="0.2">
      <c r="DS360" s="30"/>
      <c r="DT360" s="30"/>
      <c r="DU360" s="30"/>
      <c r="DV360" s="30"/>
      <c r="DX360" s="31"/>
    </row>
    <row r="361" spans="123:128" x14ac:dyDescent="0.2">
      <c r="DS361" s="30"/>
      <c r="DT361" s="30"/>
      <c r="DU361" s="30"/>
      <c r="DV361" s="30"/>
      <c r="DX361" s="31"/>
    </row>
    <row r="362" spans="123:128" x14ac:dyDescent="0.2">
      <c r="DS362" s="30"/>
      <c r="DT362" s="30"/>
      <c r="DU362" s="30"/>
      <c r="DV362" s="30"/>
      <c r="DX362" s="31"/>
    </row>
    <row r="363" spans="123:128" x14ac:dyDescent="0.2">
      <c r="DS363" s="30"/>
      <c r="DT363" s="30"/>
      <c r="DU363" s="30"/>
      <c r="DV363" s="30"/>
      <c r="DX363" s="31"/>
    </row>
    <row r="364" spans="123:128" x14ac:dyDescent="0.2">
      <c r="DS364" s="30"/>
      <c r="DT364" s="30"/>
      <c r="DU364" s="30"/>
      <c r="DV364" s="30"/>
      <c r="DX364" s="31"/>
    </row>
    <row r="365" spans="123:128" x14ac:dyDescent="0.2">
      <c r="DS365" s="30"/>
      <c r="DT365" s="30"/>
      <c r="DU365" s="30"/>
      <c r="DV365" s="30"/>
      <c r="DX365" s="31"/>
    </row>
    <row r="366" spans="123:128" x14ac:dyDescent="0.2">
      <c r="DS366" s="30"/>
      <c r="DT366" s="30"/>
      <c r="DU366" s="30"/>
      <c r="DV366" s="30"/>
      <c r="DX366" s="31"/>
    </row>
    <row r="367" spans="123:128" x14ac:dyDescent="0.2">
      <c r="DS367" s="30"/>
      <c r="DT367" s="30"/>
      <c r="DU367" s="30"/>
      <c r="DV367" s="30"/>
      <c r="DX367" s="31"/>
    </row>
    <row r="368" spans="123:128" x14ac:dyDescent="0.2">
      <c r="DS368" s="30"/>
      <c r="DT368" s="30"/>
      <c r="DU368" s="30"/>
      <c r="DV368" s="30"/>
      <c r="DX368" s="31"/>
    </row>
    <row r="369" spans="123:128" x14ac:dyDescent="0.2">
      <c r="DS369" s="30"/>
      <c r="DT369" s="30"/>
      <c r="DU369" s="30"/>
      <c r="DV369" s="30"/>
      <c r="DX369" s="31"/>
    </row>
    <row r="370" spans="123:128" x14ac:dyDescent="0.2">
      <c r="DS370" s="30"/>
      <c r="DT370" s="30"/>
      <c r="DU370" s="30"/>
      <c r="DV370" s="30"/>
      <c r="DX370" s="31"/>
    </row>
    <row r="371" spans="123:128" x14ac:dyDescent="0.2">
      <c r="DS371" s="30"/>
      <c r="DT371" s="30"/>
      <c r="DU371" s="30"/>
      <c r="DV371" s="30"/>
      <c r="DX371" s="31"/>
    </row>
    <row r="372" spans="123:128" x14ac:dyDescent="0.2">
      <c r="DS372" s="30"/>
      <c r="DT372" s="30"/>
      <c r="DU372" s="30"/>
      <c r="DV372" s="30"/>
      <c r="DX372" s="31"/>
    </row>
    <row r="373" spans="123:128" x14ac:dyDescent="0.2">
      <c r="DS373" s="30"/>
      <c r="DT373" s="30"/>
      <c r="DU373" s="30"/>
      <c r="DV373" s="30"/>
      <c r="DX373" s="31"/>
    </row>
    <row r="374" spans="123:128" x14ac:dyDescent="0.2">
      <c r="DS374" s="30"/>
      <c r="DT374" s="30"/>
      <c r="DU374" s="30"/>
      <c r="DV374" s="30"/>
      <c r="DX374" s="31"/>
    </row>
    <row r="375" spans="123:128" x14ac:dyDescent="0.2">
      <c r="DS375" s="30"/>
      <c r="DT375" s="30"/>
      <c r="DU375" s="30"/>
      <c r="DV375" s="30"/>
      <c r="DX375" s="31"/>
    </row>
    <row r="376" spans="123:128" x14ac:dyDescent="0.2">
      <c r="DS376" s="30"/>
      <c r="DT376" s="30"/>
      <c r="DU376" s="30"/>
      <c r="DV376" s="30"/>
      <c r="DX376" s="31"/>
    </row>
    <row r="377" spans="123:128" x14ac:dyDescent="0.2">
      <c r="DS377" s="30"/>
      <c r="DT377" s="30"/>
      <c r="DU377" s="30"/>
      <c r="DV377" s="30"/>
      <c r="DX377" s="31"/>
    </row>
    <row r="378" spans="123:128" x14ac:dyDescent="0.2">
      <c r="DS378" s="30"/>
      <c r="DT378" s="30"/>
      <c r="DU378" s="30"/>
      <c r="DV378" s="30"/>
      <c r="DX378" s="31"/>
    </row>
    <row r="379" spans="123:128" x14ac:dyDescent="0.2">
      <c r="DS379" s="30"/>
      <c r="DT379" s="30"/>
      <c r="DU379" s="30"/>
      <c r="DV379" s="30"/>
      <c r="DX379" s="31"/>
    </row>
    <row r="380" spans="123:128" x14ac:dyDescent="0.2">
      <c r="DS380" s="30"/>
      <c r="DT380" s="30"/>
      <c r="DU380" s="30"/>
      <c r="DV380" s="30"/>
      <c r="DX380" s="31"/>
    </row>
    <row r="381" spans="123:128" x14ac:dyDescent="0.2">
      <c r="DS381" s="30"/>
      <c r="DT381" s="30"/>
      <c r="DU381" s="30"/>
      <c r="DV381" s="30"/>
      <c r="DX381" s="31"/>
    </row>
    <row r="382" spans="123:128" x14ac:dyDescent="0.2">
      <c r="DS382" s="30"/>
      <c r="DT382" s="30"/>
      <c r="DU382" s="30"/>
      <c r="DV382" s="30"/>
      <c r="DX382" s="31"/>
    </row>
    <row r="383" spans="123:128" x14ac:dyDescent="0.2">
      <c r="DS383" s="30"/>
      <c r="DT383" s="30"/>
      <c r="DU383" s="30"/>
      <c r="DV383" s="30"/>
      <c r="DX383" s="31"/>
    </row>
    <row r="384" spans="123:128" x14ac:dyDescent="0.2">
      <c r="DS384" s="30"/>
      <c r="DT384" s="30"/>
      <c r="DU384" s="30"/>
      <c r="DV384" s="30"/>
      <c r="DX384" s="31"/>
    </row>
    <row r="385" spans="123:128" x14ac:dyDescent="0.2">
      <c r="DS385" s="30"/>
      <c r="DT385" s="30"/>
      <c r="DU385" s="30"/>
      <c r="DV385" s="30"/>
      <c r="DX385" s="31"/>
    </row>
    <row r="386" spans="123:128" x14ac:dyDescent="0.2">
      <c r="DS386" s="30"/>
      <c r="DT386" s="30"/>
      <c r="DU386" s="30"/>
      <c r="DV386" s="30"/>
      <c r="DX386" s="31"/>
    </row>
    <row r="387" spans="123:128" x14ac:dyDescent="0.2">
      <c r="DS387" s="30"/>
      <c r="DT387" s="30"/>
      <c r="DU387" s="30"/>
      <c r="DV387" s="30"/>
      <c r="DX387" s="31"/>
    </row>
    <row r="388" spans="123:128" x14ac:dyDescent="0.2">
      <c r="DS388" s="30"/>
      <c r="DT388" s="30"/>
      <c r="DU388" s="30"/>
      <c r="DV388" s="30"/>
      <c r="DX388" s="31"/>
    </row>
    <row r="389" spans="123:128" x14ac:dyDescent="0.2">
      <c r="DS389" s="30"/>
      <c r="DT389" s="30"/>
      <c r="DU389" s="30"/>
      <c r="DV389" s="30"/>
      <c r="DX389" s="31"/>
    </row>
    <row r="390" spans="123:128" x14ac:dyDescent="0.2">
      <c r="DS390" s="30"/>
      <c r="DT390" s="30"/>
      <c r="DU390" s="30"/>
      <c r="DV390" s="30"/>
      <c r="DX390" s="31"/>
    </row>
    <row r="391" spans="123:128" x14ac:dyDescent="0.2">
      <c r="DS391" s="30"/>
      <c r="DT391" s="30"/>
      <c r="DU391" s="30"/>
      <c r="DV391" s="30"/>
      <c r="DX391" s="31"/>
    </row>
    <row r="392" spans="123:128" x14ac:dyDescent="0.2">
      <c r="DS392" s="30"/>
      <c r="DT392" s="30"/>
      <c r="DU392" s="30"/>
      <c r="DV392" s="30"/>
      <c r="DX392" s="31"/>
    </row>
    <row r="393" spans="123:128" x14ac:dyDescent="0.2">
      <c r="DS393" s="32">
        <v>0</v>
      </c>
      <c r="DT393" s="32">
        <v>0</v>
      </c>
      <c r="DU393" s="32">
        <v>0</v>
      </c>
      <c r="DV393" s="32">
        <v>0</v>
      </c>
      <c r="DX393" s="31"/>
    </row>
    <row r="394" spans="123:128" x14ac:dyDescent="0.2">
      <c r="DS394" s="32">
        <v>0</v>
      </c>
      <c r="DT394" s="32">
        <v>0</v>
      </c>
      <c r="DU394" s="32">
        <v>0</v>
      </c>
      <c r="DV394" s="32">
        <v>0</v>
      </c>
      <c r="DX394" s="31"/>
    </row>
    <row r="395" spans="123:128" x14ac:dyDescent="0.2">
      <c r="DS395" s="32">
        <v>0</v>
      </c>
      <c r="DT395" s="32">
        <v>0</v>
      </c>
      <c r="DU395" s="32">
        <v>0</v>
      </c>
      <c r="DV395" s="32">
        <v>0</v>
      </c>
      <c r="DX395" s="31"/>
    </row>
    <row r="396" spans="123:128" x14ac:dyDescent="0.2">
      <c r="DS396" s="32">
        <v>0</v>
      </c>
      <c r="DT396" s="32">
        <v>0</v>
      </c>
      <c r="DU396" s="32">
        <v>0</v>
      </c>
      <c r="DV396" s="32">
        <v>0</v>
      </c>
      <c r="DX396" s="31"/>
    </row>
    <row r="397" spans="123:128" x14ac:dyDescent="0.2">
      <c r="DS397" s="32">
        <v>0</v>
      </c>
      <c r="DT397" s="32">
        <v>0</v>
      </c>
      <c r="DU397" s="32">
        <v>0</v>
      </c>
      <c r="DV397" s="32">
        <v>0</v>
      </c>
      <c r="DX397" s="31"/>
    </row>
    <row r="398" spans="123:128" x14ac:dyDescent="0.2">
      <c r="DS398" s="32">
        <v>0</v>
      </c>
      <c r="DT398" s="32">
        <v>0</v>
      </c>
      <c r="DU398" s="32">
        <v>0</v>
      </c>
      <c r="DV398" s="32">
        <v>0</v>
      </c>
      <c r="DX398" s="31"/>
    </row>
    <row r="399" spans="123:128" x14ac:dyDescent="0.2">
      <c r="DS399" s="32">
        <v>0</v>
      </c>
      <c r="DT399" s="32">
        <v>0</v>
      </c>
      <c r="DU399" s="32">
        <v>0</v>
      </c>
      <c r="DV399" s="32">
        <v>0</v>
      </c>
      <c r="DX399" s="31"/>
    </row>
    <row r="400" spans="123:128" x14ac:dyDescent="0.2">
      <c r="DS400" s="32">
        <v>0</v>
      </c>
      <c r="DT400" s="32">
        <v>0</v>
      </c>
      <c r="DU400" s="32">
        <v>0</v>
      </c>
      <c r="DV400" s="32">
        <v>0</v>
      </c>
      <c r="DX400" s="31"/>
    </row>
    <row r="401" spans="123:128" x14ac:dyDescent="0.2">
      <c r="DS401" s="32">
        <v>0</v>
      </c>
      <c r="DT401" s="32">
        <v>0</v>
      </c>
      <c r="DU401" s="32">
        <v>0</v>
      </c>
      <c r="DV401" s="32">
        <v>0</v>
      </c>
      <c r="DX401" s="31"/>
    </row>
    <row r="402" spans="123:128" x14ac:dyDescent="0.2">
      <c r="DS402" s="33">
        <v>1</v>
      </c>
      <c r="DT402" s="33">
        <v>1</v>
      </c>
      <c r="DU402" s="33">
        <v>1</v>
      </c>
      <c r="DV402" s="33">
        <v>1</v>
      </c>
      <c r="DX402" s="31"/>
    </row>
  </sheetData>
  <autoFilter ref="A4:EN44"/>
  <sortState ref="A5:EO41">
    <sortCondition ref="A5"/>
  </sortState>
  <mergeCells count="194">
    <mergeCell ref="O1:R1"/>
    <mergeCell ref="S1:S4"/>
    <mergeCell ref="O2:P2"/>
    <mergeCell ref="Q2:R2"/>
    <mergeCell ref="O3:O4"/>
    <mergeCell ref="P3:P4"/>
    <mergeCell ref="Q3:Q4"/>
    <mergeCell ref="R3:R4"/>
    <mergeCell ref="U1:X1"/>
    <mergeCell ref="X3:X4"/>
    <mergeCell ref="AA1:AD1"/>
    <mergeCell ref="AE1:AE4"/>
    <mergeCell ref="AA2:AB2"/>
    <mergeCell ref="AC2:AD2"/>
    <mergeCell ref="AA3:AA4"/>
    <mergeCell ref="AB3:AB4"/>
    <mergeCell ref="AC3:AC4"/>
    <mergeCell ref="AD3:AD4"/>
    <mergeCell ref="DQ1:DQ4"/>
    <mergeCell ref="CM1:CM4"/>
    <mergeCell ref="CI2:CJ2"/>
    <mergeCell ref="CK2:CL2"/>
    <mergeCell ref="CI3:CI4"/>
    <mergeCell ref="CJ3:CJ4"/>
    <mergeCell ref="CK3:CK4"/>
    <mergeCell ref="CL3:CL4"/>
    <mergeCell ref="CU1:CX1"/>
    <mergeCell ref="CU2:CV2"/>
    <mergeCell ref="CW2:CX2"/>
    <mergeCell ref="CU3:CU4"/>
    <mergeCell ref="CV3:CV4"/>
    <mergeCell ref="CW3:CW4"/>
    <mergeCell ref="CX3:CX4"/>
    <mergeCell ref="CS1:CS4"/>
    <mergeCell ref="CO1:CR1"/>
    <mergeCell ref="CO2:CP2"/>
    <mergeCell ref="CQ2:CR2"/>
    <mergeCell ref="CO3:CO4"/>
    <mergeCell ref="CP3:CP4"/>
    <mergeCell ref="CQ3:CQ4"/>
    <mergeCell ref="CR3:CR4"/>
    <mergeCell ref="CI1:CL1"/>
    <mergeCell ref="DP3:DP4"/>
    <mergeCell ref="CY1:CY4"/>
    <mergeCell ref="DE1:DE4"/>
    <mergeCell ref="DK1:DK4"/>
    <mergeCell ref="DA1:DD1"/>
    <mergeCell ref="DA2:DB2"/>
    <mergeCell ref="DC2:DD2"/>
    <mergeCell ref="DA3:DA4"/>
    <mergeCell ref="DB3:DB4"/>
    <mergeCell ref="DC3:DC4"/>
    <mergeCell ref="DD3:DD4"/>
    <mergeCell ref="DI3:DI4"/>
    <mergeCell ref="DJ3:DJ4"/>
    <mergeCell ref="DM1:DP1"/>
    <mergeCell ref="DM2:DN2"/>
    <mergeCell ref="DO2:DP2"/>
    <mergeCell ref="DM3:DM4"/>
    <mergeCell ref="DN3:DN4"/>
    <mergeCell ref="EI1:EI4"/>
    <mergeCell ref="EO1:EO4"/>
    <mergeCell ref="EH3:EH4"/>
    <mergeCell ref="DY2:DZ2"/>
    <mergeCell ref="EA2:EB2"/>
    <mergeCell ref="DY3:DY4"/>
    <mergeCell ref="DZ3:DZ4"/>
    <mergeCell ref="EA3:EA4"/>
    <mergeCell ref="EB3:EB4"/>
    <mergeCell ref="EK1:EN1"/>
    <mergeCell ref="EK2:EL2"/>
    <mergeCell ref="EM2:EN2"/>
    <mergeCell ref="EK3:EK4"/>
    <mergeCell ref="EL3:EL4"/>
    <mergeCell ref="EM3:EM4"/>
    <mergeCell ref="EN3:EN4"/>
    <mergeCell ref="DG1:DJ1"/>
    <mergeCell ref="DG2:DH2"/>
    <mergeCell ref="DI2:DJ2"/>
    <mergeCell ref="DG3:DG4"/>
    <mergeCell ref="DH3:DH4"/>
    <mergeCell ref="DO3:DO4"/>
    <mergeCell ref="BZ3:BZ4"/>
    <mergeCell ref="CC1:CF1"/>
    <mergeCell ref="BW1:BZ1"/>
    <mergeCell ref="CA1:CA4"/>
    <mergeCell ref="BW2:BX2"/>
    <mergeCell ref="BY2:BZ2"/>
    <mergeCell ref="BW3:BW4"/>
    <mergeCell ref="DY1:EB1"/>
    <mergeCell ref="EE1:EH1"/>
    <mergeCell ref="EE2:EF2"/>
    <mergeCell ref="EG2:EH2"/>
    <mergeCell ref="EE3:EE4"/>
    <mergeCell ref="EF3:EF4"/>
    <mergeCell ref="EG3:EG4"/>
    <mergeCell ref="DT3:DT4"/>
    <mergeCell ref="DU3:DU4"/>
    <mergeCell ref="DV3:DV4"/>
    <mergeCell ref="EC1:EC4"/>
    <mergeCell ref="DW1:DW4"/>
    <mergeCell ref="DS1:DV1"/>
    <mergeCell ref="DS2:DT2"/>
    <mergeCell ref="DU2:DV2"/>
    <mergeCell ref="DS3:DS4"/>
    <mergeCell ref="A3:A4"/>
    <mergeCell ref="BI1:BI4"/>
    <mergeCell ref="AQ1:AQ4"/>
    <mergeCell ref="AM2:AN2"/>
    <mergeCell ref="AO2:AP2"/>
    <mergeCell ref="AM3:AM4"/>
    <mergeCell ref="AN3:AN4"/>
    <mergeCell ref="AO3:AO4"/>
    <mergeCell ref="AP3:AP4"/>
    <mergeCell ref="BE1:BH1"/>
    <mergeCell ref="BE2:BF2"/>
    <mergeCell ref="BG2:BH2"/>
    <mergeCell ref="BE3:BE4"/>
    <mergeCell ref="BF3:BF4"/>
    <mergeCell ref="BG3:BG4"/>
    <mergeCell ref="BH3:BH4"/>
    <mergeCell ref="BB3:BB4"/>
    <mergeCell ref="B3:B4"/>
    <mergeCell ref="AG1:AJ1"/>
    <mergeCell ref="AK1:AK4"/>
    <mergeCell ref="AG2:AH2"/>
    <mergeCell ref="AI2:AJ2"/>
    <mergeCell ref="AG3:AG4"/>
    <mergeCell ref="AH3:AH4"/>
    <mergeCell ref="BT3:BT4"/>
    <mergeCell ref="CG1:CG4"/>
    <mergeCell ref="CC2:CD2"/>
    <mergeCell ref="CE2:CF2"/>
    <mergeCell ref="CC3:CC4"/>
    <mergeCell ref="CD3:CD4"/>
    <mergeCell ref="CE3:CE4"/>
    <mergeCell ref="CF3:CF4"/>
    <mergeCell ref="BQ1:BT1"/>
    <mergeCell ref="BY3:BY4"/>
    <mergeCell ref="BX3:BX4"/>
    <mergeCell ref="BU1:BU4"/>
    <mergeCell ref="BQ2:BR2"/>
    <mergeCell ref="BS2:BT2"/>
    <mergeCell ref="BQ3:BQ4"/>
    <mergeCell ref="BR3:BR4"/>
    <mergeCell ref="BS3:BS4"/>
    <mergeCell ref="BK1:BN1"/>
    <mergeCell ref="BO1:BO4"/>
    <mergeCell ref="BK2:BL2"/>
    <mergeCell ref="BM2:BN2"/>
    <mergeCell ref="BK3:BK4"/>
    <mergeCell ref="BL3:BL4"/>
    <mergeCell ref="BM3:BM4"/>
    <mergeCell ref="BN3:BN4"/>
    <mergeCell ref="I1:L1"/>
    <mergeCell ref="M1:M4"/>
    <mergeCell ref="I2:J2"/>
    <mergeCell ref="K2:L2"/>
    <mergeCell ref="I3:I4"/>
    <mergeCell ref="J3:J4"/>
    <mergeCell ref="K3:K4"/>
    <mergeCell ref="L3:L4"/>
    <mergeCell ref="AS1:AV1"/>
    <mergeCell ref="AW1:AW4"/>
    <mergeCell ref="AS2:AT2"/>
    <mergeCell ref="AU2:AV2"/>
    <mergeCell ref="AS3:AS4"/>
    <mergeCell ref="AT3:AT4"/>
    <mergeCell ref="AU3:AU4"/>
    <mergeCell ref="AV3:AV4"/>
    <mergeCell ref="AY1:BB1"/>
    <mergeCell ref="BC1:BC4"/>
    <mergeCell ref="AY2:AZ2"/>
    <mergeCell ref="BA2:BB2"/>
    <mergeCell ref="AY3:AY4"/>
    <mergeCell ref="AZ3:AZ4"/>
    <mergeCell ref="BA3:BA4"/>
    <mergeCell ref="C1:F1"/>
    <mergeCell ref="G1:G4"/>
    <mergeCell ref="C2:D2"/>
    <mergeCell ref="E2:F2"/>
    <mergeCell ref="C3:C4"/>
    <mergeCell ref="D3:D4"/>
    <mergeCell ref="E3:E4"/>
    <mergeCell ref="F3:F4"/>
    <mergeCell ref="AI3:AI4"/>
    <mergeCell ref="AJ3:AJ4"/>
    <mergeCell ref="AM1:AP1"/>
    <mergeCell ref="Y1:Y4"/>
    <mergeCell ref="U2:V2"/>
    <mergeCell ref="W2:X2"/>
    <mergeCell ref="U3:U4"/>
    <mergeCell ref="V3:V4"/>
    <mergeCell ref="W3:W4"/>
  </mergeCells>
  <conditionalFormatting sqref="B2 DR2">
    <cfRule type="cellIs" dxfId="245" priority="324" stopIfTrue="1" operator="equal">
      <formula>"Data not complete for all rows"</formula>
    </cfRule>
  </conditionalFormatting>
  <conditionalFormatting sqref="DY45:EB45 DG25:DJ41 DM25:DP41 DS25:DV41 EE47:EH1048576 EK47:EN1048576 DY47:EB1048576 EK25:EN41 EE25:EH41 CU5:CY5 CU4:CX4 CY1 EE45:EH45 EK45:EN45 EE1:EH23 EK1:EN23 DS2:DV23 DM2:DP23 DG2:DJ23 DA2:DD23 CU6:CX23 CO6:CR23 CI6:CL23 CC6:CF23 BW6:BZ23 BQ6:BT23 BK6:BN23 BE6:BH23 AY6:BB23 AS6:AV23 AM6:AP23 AG6:AJ23 AA6:AD23 U6:X23 CY6:CY41 DE6:DE41 DK6:DK41 DQ6:DQ41 DW6:DW41 EC6:EC41 EI6:EI41 EO6:EO41 CS6:CS41 CM6:CM41 CG6:CG41 CA6:CA41 BU6:BU41 BO6:BO41 BI6:BI41 BC6:BC41 AW6:AW41 AQ6:AQ41 AK6:AK41 AE6:AE41 Y6:Y41">
    <cfRule type="cellIs" dxfId="244" priority="312" operator="lessThan">
      <formula>0.8</formula>
    </cfRule>
  </conditionalFormatting>
  <conditionalFormatting sqref="DY47:EB1048576 DY45:EA45 DG25:DJ41 DM25:DP41 DS25:DV41 EE47:EH1048576 EK47:EN1048576 EK25:EN41 EE25:EH41 DY25:EB41 CU5:CY5 CU4:CX4 CY1 EE45:EH45 EK45:EN45 DY1:EB23 EE1:EH23 EK1:EN23 DS1:DV23 DM1:DP23 DG1:DJ23 DA1:DD23 CU6:CX23 CO6:CR23 CI6:CL23 CC6:CF23 BW6:BZ23 BQ6:BT23 BK6:BN23 BE6:BH23 AY6:BB23 AS6:AV23 AM6:AP23 AG6:AJ23 AA6:AD23 U6:X23 CY6:CY41 DE6:DE41 DK6:DK41 DQ6:DQ41 DW6:DW41 EC6:EC41 EI6:EI41 EO6:EO41 CS6:CS41 CM6:CM41 CG6:CG41 CA6:CA41 BU6:BU41 BO6:BO41 BI6:BI41 BC6:BC41 AW6:AW41 AQ6:AQ41 AK6:AK41 AE6:AE41 Y6:Y41">
    <cfRule type="cellIs" dxfId="243" priority="311" operator="greaterThan">
      <formula>0.8</formula>
    </cfRule>
  </conditionalFormatting>
  <conditionalFormatting sqref="DY25:EB41 DY2:EB23">
    <cfRule type="cellIs" dxfId="242" priority="307" operator="lessThan">
      <formula>0.8</formula>
    </cfRule>
    <cfRule type="cellIs" dxfId="241" priority="308" operator="lessThan">
      <formula>0.8</formula>
    </cfRule>
    <cfRule type="cellIs" dxfId="240" priority="309" operator="lessThan">
      <formula>0.7</formula>
    </cfRule>
    <cfRule type="cellIs" dxfId="239" priority="310" operator="lessThan">
      <formula>0.7</formula>
    </cfRule>
  </conditionalFormatting>
  <conditionalFormatting sqref="DS1 DS45:DV45 DS47:DV1048576">
    <cfRule type="cellIs" dxfId="238" priority="304" operator="lessThan">
      <formula>0.8</formula>
    </cfRule>
  </conditionalFormatting>
  <conditionalFormatting sqref="DS45:DV45 DS47:DV1048576">
    <cfRule type="cellIs" dxfId="237" priority="303" operator="greaterThan">
      <formula>0.8</formula>
    </cfRule>
  </conditionalFormatting>
  <conditionalFormatting sqref="DM1 DM45:DP45">
    <cfRule type="cellIs" dxfId="236" priority="294" operator="lessThan">
      <formula>0.8</formula>
    </cfRule>
  </conditionalFormatting>
  <conditionalFormatting sqref="DM45:DP45">
    <cfRule type="cellIs" dxfId="235" priority="293" operator="greaterThan">
      <formula>0.8</formula>
    </cfRule>
  </conditionalFormatting>
  <conditionalFormatting sqref="DL2">
    <cfRule type="cellIs" dxfId="234" priority="289" stopIfTrue="1" operator="equal">
      <formula>"Data not complete for all rows"</formula>
    </cfRule>
  </conditionalFormatting>
  <conditionalFormatting sqref="DG1 DG45:DJ45">
    <cfRule type="cellIs" dxfId="233" priority="286" operator="lessThan">
      <formula>0.8</formula>
    </cfRule>
  </conditionalFormatting>
  <conditionalFormatting sqref="DG45:DJ45">
    <cfRule type="cellIs" dxfId="232" priority="285" operator="greaterThan">
      <formula>0.8</formula>
    </cfRule>
  </conditionalFormatting>
  <conditionalFormatting sqref="DA25:DD41">
    <cfRule type="cellIs" dxfId="231" priority="281" operator="lessThan">
      <formula>0.8</formula>
    </cfRule>
  </conditionalFormatting>
  <conditionalFormatting sqref="DA25:DD41">
    <cfRule type="cellIs" dxfId="230" priority="280" operator="greaterThan">
      <formula>0.8</formula>
    </cfRule>
  </conditionalFormatting>
  <conditionalFormatting sqref="DF2">
    <cfRule type="cellIs" dxfId="229" priority="279" stopIfTrue="1" operator="equal">
      <formula>"Data not complete for all rows"</formula>
    </cfRule>
  </conditionalFormatting>
  <conditionalFormatting sqref="DA1 DA45:DD45">
    <cfRule type="cellIs" dxfId="228" priority="278" operator="lessThan">
      <formula>0.8</formula>
    </cfRule>
  </conditionalFormatting>
  <conditionalFormatting sqref="DA45:DD45">
    <cfRule type="cellIs" dxfId="227" priority="277" operator="greaterThan">
      <formula>0.8</formula>
    </cfRule>
  </conditionalFormatting>
  <conditionalFormatting sqref="EE24:EH24 EK24:EN24 DS24:DV24 DM24:DP24 DG24:DJ24">
    <cfRule type="cellIs" dxfId="226" priority="273" operator="lessThan">
      <formula>0.8</formula>
    </cfRule>
  </conditionalFormatting>
  <conditionalFormatting sqref="DY24:EB24 EE24:EH24 EK24:EN24 DS24:DV24 DM24:DP24 DG24:DJ24">
    <cfRule type="cellIs" dxfId="225" priority="272" operator="greaterThan">
      <formula>0.8</formula>
    </cfRule>
  </conditionalFormatting>
  <conditionalFormatting sqref="DY24:EB24">
    <cfRule type="cellIs" dxfId="224" priority="268" operator="lessThan">
      <formula>0.8</formula>
    </cfRule>
    <cfRule type="cellIs" dxfId="223" priority="269" operator="lessThan">
      <formula>0.8</formula>
    </cfRule>
    <cfRule type="cellIs" dxfId="222" priority="270" operator="lessThan">
      <formula>0.7</formula>
    </cfRule>
    <cfRule type="cellIs" dxfId="221" priority="271" operator="lessThan">
      <formula>0.7</formula>
    </cfRule>
  </conditionalFormatting>
  <conditionalFormatting sqref="DA24:DD24">
    <cfRule type="cellIs" dxfId="220" priority="267" operator="lessThan">
      <formula>0.8</formula>
    </cfRule>
  </conditionalFormatting>
  <conditionalFormatting sqref="DA24:DD24">
    <cfRule type="cellIs" dxfId="219" priority="266" operator="greaterThan">
      <formula>0.8</formula>
    </cfRule>
  </conditionalFormatting>
  <conditionalFormatting sqref="CU2:CX3">
    <cfRule type="cellIs" dxfId="218" priority="265" operator="lessThan">
      <formula>0.8</formula>
    </cfRule>
  </conditionalFormatting>
  <conditionalFormatting sqref="CU1:CX3">
    <cfRule type="cellIs" dxfId="217" priority="264" operator="greaterThan">
      <formula>0.8</formula>
    </cfRule>
  </conditionalFormatting>
  <conditionalFormatting sqref="CU25:CX41">
    <cfRule type="cellIs" dxfId="216" priority="263" operator="lessThan">
      <formula>0.8</formula>
    </cfRule>
  </conditionalFormatting>
  <conditionalFormatting sqref="CU25:CX41">
    <cfRule type="cellIs" dxfId="215" priority="262" operator="greaterThan">
      <formula>0.8</formula>
    </cfRule>
  </conditionalFormatting>
  <conditionalFormatting sqref="CZ2">
    <cfRule type="cellIs" dxfId="214" priority="261" stopIfTrue="1" operator="equal">
      <formula>"Data not complete for all rows"</formula>
    </cfRule>
  </conditionalFormatting>
  <conditionalFormatting sqref="CU1 CU45:CY45">
    <cfRule type="cellIs" dxfId="213" priority="260" operator="lessThan">
      <formula>0.8</formula>
    </cfRule>
  </conditionalFormatting>
  <conditionalFormatting sqref="CU45:CY45">
    <cfRule type="cellIs" dxfId="212" priority="259" operator="greaterThan">
      <formula>0.8</formula>
    </cfRule>
  </conditionalFormatting>
  <conditionalFormatting sqref="CU24:CX24">
    <cfRule type="cellIs" dxfId="211" priority="255" operator="lessThan">
      <formula>0.8</formula>
    </cfRule>
  </conditionalFormatting>
  <conditionalFormatting sqref="CU24:CX24">
    <cfRule type="cellIs" dxfId="210" priority="254" operator="greaterThan">
      <formula>0.8</formula>
    </cfRule>
  </conditionalFormatting>
  <conditionalFormatting sqref="DE5 DE1">
    <cfRule type="cellIs" dxfId="209" priority="253" operator="lessThan">
      <formula>0.8</formula>
    </cfRule>
  </conditionalFormatting>
  <conditionalFormatting sqref="DE5 DE1">
    <cfRule type="cellIs" dxfId="208" priority="252" operator="greaterThan">
      <formula>0.8</formula>
    </cfRule>
  </conditionalFormatting>
  <conditionalFormatting sqref="DE45">
    <cfRule type="cellIs" dxfId="207" priority="249" operator="lessThan">
      <formula>0.8</formula>
    </cfRule>
  </conditionalFormatting>
  <conditionalFormatting sqref="DE45">
    <cfRule type="cellIs" dxfId="206" priority="248" operator="greaterThan">
      <formula>0.8</formula>
    </cfRule>
  </conditionalFormatting>
  <conditionalFormatting sqref="DK5 DK1">
    <cfRule type="cellIs" dxfId="205" priority="247" operator="lessThan">
      <formula>0.8</formula>
    </cfRule>
  </conditionalFormatting>
  <conditionalFormatting sqref="DK5 DK1">
    <cfRule type="cellIs" dxfId="204" priority="246" operator="greaterThan">
      <formula>0.8</formula>
    </cfRule>
  </conditionalFormatting>
  <conditionalFormatting sqref="DK45">
    <cfRule type="cellIs" dxfId="203" priority="243" operator="lessThan">
      <formula>0.8</formula>
    </cfRule>
  </conditionalFormatting>
  <conditionalFormatting sqref="DK45">
    <cfRule type="cellIs" dxfId="202" priority="242" operator="greaterThan">
      <formula>0.8</formula>
    </cfRule>
  </conditionalFormatting>
  <conditionalFormatting sqref="DQ5 DQ1">
    <cfRule type="cellIs" dxfId="201" priority="241" operator="lessThan">
      <formula>0.8</formula>
    </cfRule>
  </conditionalFormatting>
  <conditionalFormatting sqref="DQ5 DQ1">
    <cfRule type="cellIs" dxfId="200" priority="240" operator="greaterThan">
      <formula>0.8</formula>
    </cfRule>
  </conditionalFormatting>
  <conditionalFormatting sqref="DQ45">
    <cfRule type="cellIs" dxfId="199" priority="237" operator="lessThan">
      <formula>0.8</formula>
    </cfRule>
  </conditionalFormatting>
  <conditionalFormatting sqref="DQ45">
    <cfRule type="cellIs" dxfId="198" priority="236" operator="greaterThan">
      <formula>0.8</formula>
    </cfRule>
  </conditionalFormatting>
  <conditionalFormatting sqref="DW5 DW1">
    <cfRule type="cellIs" dxfId="197" priority="235" operator="lessThan">
      <formula>0.8</formula>
    </cfRule>
  </conditionalFormatting>
  <conditionalFormatting sqref="DW5 DW1">
    <cfRule type="cellIs" dxfId="196" priority="234" operator="greaterThan">
      <formula>0.8</formula>
    </cfRule>
  </conditionalFormatting>
  <conditionalFormatting sqref="DW45">
    <cfRule type="cellIs" dxfId="195" priority="231" operator="lessThan">
      <formula>0.8</formula>
    </cfRule>
  </conditionalFormatting>
  <conditionalFormatting sqref="DW45">
    <cfRule type="cellIs" dxfId="194" priority="230" operator="greaterThan">
      <formula>0.8</formula>
    </cfRule>
  </conditionalFormatting>
  <conditionalFormatting sqref="EC5 EC1">
    <cfRule type="cellIs" dxfId="193" priority="229" operator="lessThan">
      <formula>0.8</formula>
    </cfRule>
  </conditionalFormatting>
  <conditionalFormatting sqref="EC5 EC1">
    <cfRule type="cellIs" dxfId="192" priority="228" operator="greaterThan">
      <formula>0.8</formula>
    </cfRule>
  </conditionalFormatting>
  <conditionalFormatting sqref="EC45">
    <cfRule type="cellIs" dxfId="191" priority="225" operator="lessThan">
      <formula>0.8</formula>
    </cfRule>
  </conditionalFormatting>
  <conditionalFormatting sqref="EC45">
    <cfRule type="cellIs" dxfId="190" priority="224" operator="greaterThan">
      <formula>0.8</formula>
    </cfRule>
  </conditionalFormatting>
  <conditionalFormatting sqref="EI5 EI1">
    <cfRule type="cellIs" dxfId="189" priority="223" operator="lessThan">
      <formula>0.8</formula>
    </cfRule>
  </conditionalFormatting>
  <conditionalFormatting sqref="EI5 EI1">
    <cfRule type="cellIs" dxfId="188" priority="222" operator="greaterThan">
      <formula>0.8</formula>
    </cfRule>
  </conditionalFormatting>
  <conditionalFormatting sqref="EI45">
    <cfRule type="cellIs" dxfId="187" priority="219" operator="lessThan">
      <formula>0.8</formula>
    </cfRule>
  </conditionalFormatting>
  <conditionalFormatting sqref="EI45">
    <cfRule type="cellIs" dxfId="186" priority="218" operator="greaterThan">
      <formula>0.8</formula>
    </cfRule>
  </conditionalFormatting>
  <conditionalFormatting sqref="EO5 EO1">
    <cfRule type="cellIs" dxfId="185" priority="217" operator="lessThan">
      <formula>0.8</formula>
    </cfRule>
  </conditionalFormatting>
  <conditionalFormatting sqref="EO5 EO1">
    <cfRule type="cellIs" dxfId="184" priority="216" operator="greaterThan">
      <formula>0.8</formula>
    </cfRule>
  </conditionalFormatting>
  <conditionalFormatting sqref="EO45">
    <cfRule type="cellIs" dxfId="183" priority="213" operator="lessThan">
      <formula>0.8</formula>
    </cfRule>
  </conditionalFormatting>
  <conditionalFormatting sqref="EO45">
    <cfRule type="cellIs" dxfId="182" priority="212" operator="greaterThan">
      <formula>0.8</formula>
    </cfRule>
  </conditionalFormatting>
  <conditionalFormatting sqref="CO5:CS5 CO4:CR4 CS1">
    <cfRule type="cellIs" dxfId="181" priority="211" operator="lessThan">
      <formula>0.8</formula>
    </cfRule>
  </conditionalFormatting>
  <conditionalFormatting sqref="CO5:CS5 CO4:CR4 CS1">
    <cfRule type="cellIs" dxfId="180" priority="210" operator="greaterThan">
      <formula>0.8</formula>
    </cfRule>
  </conditionalFormatting>
  <conditionalFormatting sqref="CO2:CR3">
    <cfRule type="cellIs" dxfId="179" priority="209" operator="lessThan">
      <formula>0.8</formula>
    </cfRule>
  </conditionalFormatting>
  <conditionalFormatting sqref="CO1:CR3">
    <cfRule type="cellIs" dxfId="178" priority="208" operator="greaterThan">
      <formula>0.8</formula>
    </cfRule>
  </conditionalFormatting>
  <conditionalFormatting sqref="CO25:CR41">
    <cfRule type="cellIs" dxfId="177" priority="207" operator="lessThan">
      <formula>0.8</formula>
    </cfRule>
  </conditionalFormatting>
  <conditionalFormatting sqref="CO25:CR41">
    <cfRule type="cellIs" dxfId="176" priority="206" operator="greaterThan">
      <formula>0.8</formula>
    </cfRule>
  </conditionalFormatting>
  <conditionalFormatting sqref="CT2">
    <cfRule type="cellIs" dxfId="175" priority="205" stopIfTrue="1" operator="equal">
      <formula>"Data not complete for all rows"</formula>
    </cfRule>
  </conditionalFormatting>
  <conditionalFormatting sqref="CO1 CO45:CS45">
    <cfRule type="cellIs" dxfId="174" priority="204" operator="lessThan">
      <formula>0.8</formula>
    </cfRule>
  </conditionalFormatting>
  <conditionalFormatting sqref="CO45:CS45">
    <cfRule type="cellIs" dxfId="173" priority="203" operator="greaterThan">
      <formula>0.8</formula>
    </cfRule>
  </conditionalFormatting>
  <conditionalFormatting sqref="CO24:CR24">
    <cfRule type="cellIs" dxfId="172" priority="199" operator="lessThan">
      <formula>0.8</formula>
    </cfRule>
  </conditionalFormatting>
  <conditionalFormatting sqref="CO24:CR24">
    <cfRule type="cellIs" dxfId="171" priority="198" operator="greaterThan">
      <formula>0.8</formula>
    </cfRule>
  </conditionalFormatting>
  <conditionalFormatting sqref="CI5:CM5 CI4:CL4 CM1">
    <cfRule type="cellIs" dxfId="170" priority="197" operator="lessThan">
      <formula>0.8</formula>
    </cfRule>
  </conditionalFormatting>
  <conditionalFormatting sqref="CI5:CM5 CI4:CL4 CM1">
    <cfRule type="cellIs" dxfId="169" priority="196" operator="greaterThan">
      <formula>0.8</formula>
    </cfRule>
  </conditionalFormatting>
  <conditionalFormatting sqref="CI2:CL3">
    <cfRule type="cellIs" dxfId="168" priority="195" operator="lessThan">
      <formula>0.8</formula>
    </cfRule>
  </conditionalFormatting>
  <conditionalFormatting sqref="CI1:CL3">
    <cfRule type="cellIs" dxfId="167" priority="194" operator="greaterThan">
      <formula>0.8</formula>
    </cfRule>
  </conditionalFormatting>
  <conditionalFormatting sqref="CI25:CL41">
    <cfRule type="cellIs" dxfId="166" priority="193" operator="lessThan">
      <formula>0.8</formula>
    </cfRule>
  </conditionalFormatting>
  <conditionalFormatting sqref="CI25:CL41">
    <cfRule type="cellIs" dxfId="165" priority="192" operator="greaterThan">
      <formula>0.8</formula>
    </cfRule>
  </conditionalFormatting>
  <conditionalFormatting sqref="CN2">
    <cfRule type="cellIs" dxfId="164" priority="191" stopIfTrue="1" operator="equal">
      <formula>"Data not complete for all rows"</formula>
    </cfRule>
  </conditionalFormatting>
  <conditionalFormatting sqref="CI1 CI45:CM45">
    <cfRule type="cellIs" dxfId="163" priority="190" operator="lessThan">
      <formula>0.8</formula>
    </cfRule>
  </conditionalFormatting>
  <conditionalFormatting sqref="CI45:CM45">
    <cfRule type="cellIs" dxfId="162" priority="189" operator="greaterThan">
      <formula>0.8</formula>
    </cfRule>
  </conditionalFormatting>
  <conditionalFormatting sqref="CI24:CL24">
    <cfRule type="cellIs" dxfId="161" priority="185" operator="lessThan">
      <formula>0.8</formula>
    </cfRule>
  </conditionalFormatting>
  <conditionalFormatting sqref="CI24:CL24">
    <cfRule type="cellIs" dxfId="160" priority="184" operator="greaterThan">
      <formula>0.8</formula>
    </cfRule>
  </conditionalFormatting>
  <conditionalFormatting sqref="CC5:CG5 CC4:CF4 CG1">
    <cfRule type="cellIs" dxfId="159" priority="183" operator="lessThan">
      <formula>0.8</formula>
    </cfRule>
  </conditionalFormatting>
  <conditionalFormatting sqref="CC5:CG5 CC4:CF4 CG1">
    <cfRule type="cellIs" dxfId="158" priority="182" operator="greaterThan">
      <formula>0.8</formula>
    </cfRule>
  </conditionalFormatting>
  <conditionalFormatting sqref="CC2:CF3">
    <cfRule type="cellIs" dxfId="157" priority="181" operator="lessThan">
      <formula>0.8</formula>
    </cfRule>
  </conditionalFormatting>
  <conditionalFormatting sqref="CC1:CF3">
    <cfRule type="cellIs" dxfId="156" priority="180" operator="greaterThan">
      <formula>0.8</formula>
    </cfRule>
  </conditionalFormatting>
  <conditionalFormatting sqref="CC25:CF41">
    <cfRule type="cellIs" dxfId="155" priority="179" operator="lessThan">
      <formula>0.8</formula>
    </cfRule>
  </conditionalFormatting>
  <conditionalFormatting sqref="CC25:CF41">
    <cfRule type="cellIs" dxfId="154" priority="178" operator="greaterThan">
      <formula>0.8</formula>
    </cfRule>
  </conditionalFormatting>
  <conditionalFormatting sqref="CH2">
    <cfRule type="cellIs" dxfId="153" priority="177" stopIfTrue="1" operator="equal">
      <formula>"Data not complete for all rows"</formula>
    </cfRule>
  </conditionalFormatting>
  <conditionalFormatting sqref="CC1 CC45:CG45">
    <cfRule type="cellIs" dxfId="152" priority="176" operator="lessThan">
      <formula>0.8</formula>
    </cfRule>
  </conditionalFormatting>
  <conditionalFormatting sqref="CC45:CG45">
    <cfRule type="cellIs" dxfId="151" priority="175" operator="greaterThan">
      <formula>0.8</formula>
    </cfRule>
  </conditionalFormatting>
  <conditionalFormatting sqref="CC24:CF24">
    <cfRule type="cellIs" dxfId="150" priority="171" operator="lessThan">
      <formula>0.8</formula>
    </cfRule>
  </conditionalFormatting>
  <conditionalFormatting sqref="CC24:CF24">
    <cfRule type="cellIs" dxfId="149" priority="170" operator="greaterThan">
      <formula>0.8</formula>
    </cfRule>
  </conditionalFormatting>
  <conditionalFormatting sqref="BW5:CA5 BW4:BZ4 CA1">
    <cfRule type="cellIs" dxfId="148" priority="169" operator="lessThan">
      <formula>0.8</formula>
    </cfRule>
  </conditionalFormatting>
  <conditionalFormatting sqref="BW5:CA5 BW4:BZ4 CA1">
    <cfRule type="cellIs" dxfId="147" priority="168" operator="greaterThan">
      <formula>0.8</formula>
    </cfRule>
  </conditionalFormatting>
  <conditionalFormatting sqref="BW2:BZ3">
    <cfRule type="cellIs" dxfId="146" priority="167" operator="lessThan">
      <formula>0.8</formula>
    </cfRule>
  </conditionalFormatting>
  <conditionalFormatting sqref="BW1:BZ3">
    <cfRule type="cellIs" dxfId="145" priority="166" operator="greaterThan">
      <formula>0.8</formula>
    </cfRule>
  </conditionalFormatting>
  <conditionalFormatting sqref="BW25:BZ41">
    <cfRule type="cellIs" dxfId="144" priority="165" operator="lessThan">
      <formula>0.8</formula>
    </cfRule>
  </conditionalFormatting>
  <conditionalFormatting sqref="BW25:BZ41">
    <cfRule type="cellIs" dxfId="143" priority="164" operator="greaterThan">
      <formula>0.8</formula>
    </cfRule>
  </conditionalFormatting>
  <conditionalFormatting sqref="CB2">
    <cfRule type="cellIs" dxfId="142" priority="163" stopIfTrue="1" operator="equal">
      <formula>"Data not complete for all rows"</formula>
    </cfRule>
  </conditionalFormatting>
  <conditionalFormatting sqref="BW1 BW45:CA45">
    <cfRule type="cellIs" dxfId="141" priority="162" operator="lessThan">
      <formula>0.8</formula>
    </cfRule>
  </conditionalFormatting>
  <conditionalFormatting sqref="BW45:CA45">
    <cfRule type="cellIs" dxfId="140" priority="161" operator="greaterThan">
      <formula>0.8</formula>
    </cfRule>
  </conditionalFormatting>
  <conditionalFormatting sqref="BW24:BZ24">
    <cfRule type="cellIs" dxfId="139" priority="157" operator="lessThan">
      <formula>0.8</formula>
    </cfRule>
  </conditionalFormatting>
  <conditionalFormatting sqref="BW24:BZ24">
    <cfRule type="cellIs" dxfId="138" priority="156" operator="greaterThan">
      <formula>0.8</formula>
    </cfRule>
  </conditionalFormatting>
  <conditionalFormatting sqref="BQ5:BU5 BQ4:BT4 BU1">
    <cfRule type="cellIs" dxfId="137" priority="155" operator="lessThan">
      <formula>0.8</formula>
    </cfRule>
  </conditionalFormatting>
  <conditionalFormatting sqref="BQ5:BU5 BQ4:BT4 BU1">
    <cfRule type="cellIs" dxfId="136" priority="154" operator="greaterThan">
      <formula>0.8</formula>
    </cfRule>
  </conditionalFormatting>
  <conditionalFormatting sqref="BQ2:BT3">
    <cfRule type="cellIs" dxfId="135" priority="153" operator="lessThan">
      <formula>0.8</formula>
    </cfRule>
  </conditionalFormatting>
  <conditionalFormatting sqref="BQ1:BT3">
    <cfRule type="cellIs" dxfId="134" priority="152" operator="greaterThan">
      <formula>0.8</formula>
    </cfRule>
  </conditionalFormatting>
  <conditionalFormatting sqref="BQ25:BT41">
    <cfRule type="cellIs" dxfId="133" priority="151" operator="lessThan">
      <formula>0.8</formula>
    </cfRule>
  </conditionalFormatting>
  <conditionalFormatting sqref="BQ25:BT41">
    <cfRule type="cellIs" dxfId="132" priority="150" operator="greaterThan">
      <formula>0.8</formula>
    </cfRule>
  </conditionalFormatting>
  <conditionalFormatting sqref="BV2">
    <cfRule type="cellIs" dxfId="131" priority="149" stopIfTrue="1" operator="equal">
      <formula>"Data not complete for all rows"</formula>
    </cfRule>
  </conditionalFormatting>
  <conditionalFormatting sqref="BQ1 BQ45:BU45">
    <cfRule type="cellIs" dxfId="130" priority="148" operator="lessThan">
      <formula>0.8</formula>
    </cfRule>
  </conditionalFormatting>
  <conditionalFormatting sqref="BQ45:BU45">
    <cfRule type="cellIs" dxfId="129" priority="147" operator="greaterThan">
      <formula>0.8</formula>
    </cfRule>
  </conditionalFormatting>
  <conditionalFormatting sqref="BQ24:BT24">
    <cfRule type="cellIs" dxfId="128" priority="143" operator="lessThan">
      <formula>0.8</formula>
    </cfRule>
  </conditionalFormatting>
  <conditionalFormatting sqref="BQ24:BT24">
    <cfRule type="cellIs" dxfId="127" priority="142" operator="greaterThan">
      <formula>0.8</formula>
    </cfRule>
  </conditionalFormatting>
  <conditionalFormatting sqref="BK5:BO5 BK4:BN4 BO1">
    <cfRule type="cellIs" dxfId="126" priority="141" operator="lessThan">
      <formula>0.8</formula>
    </cfRule>
  </conditionalFormatting>
  <conditionalFormatting sqref="BK5:BO5 BK4:BN4 BO1">
    <cfRule type="cellIs" dxfId="125" priority="140" operator="greaterThan">
      <formula>0.8</formula>
    </cfRule>
  </conditionalFormatting>
  <conditionalFormatting sqref="BK2:BN3">
    <cfRule type="cellIs" dxfId="124" priority="139" operator="lessThan">
      <formula>0.8</formula>
    </cfRule>
  </conditionalFormatting>
  <conditionalFormatting sqref="BK1:BN3">
    <cfRule type="cellIs" dxfId="123" priority="138" operator="greaterThan">
      <formula>0.8</formula>
    </cfRule>
  </conditionalFormatting>
  <conditionalFormatting sqref="BK25:BN41">
    <cfRule type="cellIs" dxfId="122" priority="137" operator="lessThan">
      <formula>0.8</formula>
    </cfRule>
  </conditionalFormatting>
  <conditionalFormatting sqref="BK25:BN41">
    <cfRule type="cellIs" dxfId="121" priority="136" operator="greaterThan">
      <formula>0.8</formula>
    </cfRule>
  </conditionalFormatting>
  <conditionalFormatting sqref="BP2">
    <cfRule type="cellIs" dxfId="120" priority="135" stopIfTrue="1" operator="equal">
      <formula>"Data not complete for all rows"</formula>
    </cfRule>
  </conditionalFormatting>
  <conditionalFormatting sqref="BK1 BK45:BO45">
    <cfRule type="cellIs" dxfId="119" priority="134" operator="lessThan">
      <formula>0.8</formula>
    </cfRule>
  </conditionalFormatting>
  <conditionalFormatting sqref="BK45:BO45">
    <cfRule type="cellIs" dxfId="118" priority="133" operator="greaterThan">
      <formula>0.8</formula>
    </cfRule>
  </conditionalFormatting>
  <conditionalFormatting sqref="BK24:BN24">
    <cfRule type="cellIs" dxfId="117" priority="129" operator="lessThan">
      <formula>0.8</formula>
    </cfRule>
  </conditionalFormatting>
  <conditionalFormatting sqref="BK24:BN24">
    <cfRule type="cellIs" dxfId="116" priority="128" operator="greaterThan">
      <formula>0.8</formula>
    </cfRule>
  </conditionalFormatting>
  <conditionalFormatting sqref="BE5:BI5 BE4:BH4 BI1">
    <cfRule type="cellIs" dxfId="115" priority="127" operator="lessThan">
      <formula>0.8</formula>
    </cfRule>
  </conditionalFormatting>
  <conditionalFormatting sqref="BE5:BI5 BE4:BH4 BI1">
    <cfRule type="cellIs" dxfId="114" priority="126" operator="greaterThan">
      <formula>0.8</formula>
    </cfRule>
  </conditionalFormatting>
  <conditionalFormatting sqref="BE2:BH3">
    <cfRule type="cellIs" dxfId="113" priority="125" operator="lessThan">
      <formula>0.8</formula>
    </cfRule>
  </conditionalFormatting>
  <conditionalFormatting sqref="BE1:BH3">
    <cfRule type="cellIs" dxfId="112" priority="124" operator="greaterThan">
      <formula>0.8</formula>
    </cfRule>
  </conditionalFormatting>
  <conditionalFormatting sqref="BE25:BH41">
    <cfRule type="cellIs" dxfId="111" priority="123" operator="lessThan">
      <formula>0.8</formula>
    </cfRule>
  </conditionalFormatting>
  <conditionalFormatting sqref="BE25:BH41">
    <cfRule type="cellIs" dxfId="110" priority="122" operator="greaterThan">
      <formula>0.8</formula>
    </cfRule>
  </conditionalFormatting>
  <conditionalFormatting sqref="BJ2">
    <cfRule type="cellIs" dxfId="109" priority="121" stopIfTrue="1" operator="equal">
      <formula>"Data not complete for all rows"</formula>
    </cfRule>
  </conditionalFormatting>
  <conditionalFormatting sqref="BE1 BE45:BI45">
    <cfRule type="cellIs" dxfId="108" priority="120" operator="lessThan">
      <formula>0.8</formula>
    </cfRule>
  </conditionalFormatting>
  <conditionalFormatting sqref="BE45:BI45">
    <cfRule type="cellIs" dxfId="107" priority="119" operator="greaterThan">
      <formula>0.8</formula>
    </cfRule>
  </conditionalFormatting>
  <conditionalFormatting sqref="BE24:BH24">
    <cfRule type="cellIs" dxfId="106" priority="118" operator="lessThan">
      <formula>0.8</formula>
    </cfRule>
  </conditionalFormatting>
  <conditionalFormatting sqref="BE24:BH24">
    <cfRule type="cellIs" dxfId="105" priority="117" operator="greaterThan">
      <formula>0.8</formula>
    </cfRule>
  </conditionalFormatting>
  <conditionalFormatting sqref="AY5:BC5 AY4:BB4 BC1">
    <cfRule type="cellIs" dxfId="104" priority="116" operator="lessThan">
      <formula>0.8</formula>
    </cfRule>
  </conditionalFormatting>
  <conditionalFormatting sqref="AY5:BC5 AY4:BB4 BC1">
    <cfRule type="cellIs" dxfId="103" priority="115" operator="greaterThan">
      <formula>0.8</formula>
    </cfRule>
  </conditionalFormatting>
  <conditionalFormatting sqref="AY2:BB3">
    <cfRule type="cellIs" dxfId="102" priority="114" operator="lessThan">
      <formula>0.8</formula>
    </cfRule>
  </conditionalFormatting>
  <conditionalFormatting sqref="AY1:BB3">
    <cfRule type="cellIs" dxfId="101" priority="113" operator="greaterThan">
      <formula>0.8</formula>
    </cfRule>
  </conditionalFormatting>
  <conditionalFormatting sqref="AY25:BB41">
    <cfRule type="cellIs" dxfId="100" priority="112" operator="lessThan">
      <formula>0.8</formula>
    </cfRule>
  </conditionalFormatting>
  <conditionalFormatting sqref="AY25:BB41">
    <cfRule type="cellIs" dxfId="99" priority="111" operator="greaterThan">
      <formula>0.8</formula>
    </cfRule>
  </conditionalFormatting>
  <conditionalFormatting sqref="BD2">
    <cfRule type="cellIs" dxfId="98" priority="110" stopIfTrue="1" operator="equal">
      <formula>"Data not complete for all rows"</formula>
    </cfRule>
  </conditionalFormatting>
  <conditionalFormatting sqref="AY1 AY45:BC45">
    <cfRule type="cellIs" dxfId="97" priority="109" operator="lessThan">
      <formula>0.8</formula>
    </cfRule>
  </conditionalFormatting>
  <conditionalFormatting sqref="AY45:BC45">
    <cfRule type="cellIs" dxfId="96" priority="108" operator="greaterThan">
      <formula>0.8</formula>
    </cfRule>
  </conditionalFormatting>
  <conditionalFormatting sqref="AY24:BB24">
    <cfRule type="cellIs" dxfId="95" priority="107" operator="lessThan">
      <formula>0.8</formula>
    </cfRule>
  </conditionalFormatting>
  <conditionalFormatting sqref="AY24:BB24">
    <cfRule type="cellIs" dxfId="94" priority="106" operator="greaterThan">
      <formula>0.8</formula>
    </cfRule>
  </conditionalFormatting>
  <conditionalFormatting sqref="AS5:AW5 AS4:AV4 AW1">
    <cfRule type="cellIs" dxfId="93" priority="105" operator="lessThan">
      <formula>0.8</formula>
    </cfRule>
  </conditionalFormatting>
  <conditionalFormatting sqref="AS5:AW5 AS4:AV4 AW1">
    <cfRule type="cellIs" dxfId="92" priority="104" operator="greaterThan">
      <formula>0.8</formula>
    </cfRule>
  </conditionalFormatting>
  <conditionalFormatting sqref="AS2:AV3">
    <cfRule type="cellIs" dxfId="91" priority="103" operator="lessThan">
      <formula>0.8</formula>
    </cfRule>
  </conditionalFormatting>
  <conditionalFormatting sqref="AS1:AV3">
    <cfRule type="cellIs" dxfId="90" priority="102" operator="greaterThan">
      <formula>0.8</formula>
    </cfRule>
  </conditionalFormatting>
  <conditionalFormatting sqref="AS25:AV41">
    <cfRule type="cellIs" dxfId="89" priority="101" operator="lessThan">
      <formula>0.8</formula>
    </cfRule>
  </conditionalFormatting>
  <conditionalFormatting sqref="AS25:AV41">
    <cfRule type="cellIs" dxfId="88" priority="100" operator="greaterThan">
      <formula>0.8</formula>
    </cfRule>
  </conditionalFormatting>
  <conditionalFormatting sqref="AX2">
    <cfRule type="cellIs" dxfId="87" priority="99" stopIfTrue="1" operator="equal">
      <formula>"Data not complete for all rows"</formula>
    </cfRule>
  </conditionalFormatting>
  <conditionalFormatting sqref="AS1 AS45:AW45">
    <cfRule type="cellIs" dxfId="86" priority="98" operator="lessThan">
      <formula>0.8</formula>
    </cfRule>
  </conditionalFormatting>
  <conditionalFormatting sqref="AS45:AW45">
    <cfRule type="cellIs" dxfId="85" priority="97" operator="greaterThan">
      <formula>0.8</formula>
    </cfRule>
  </conditionalFormatting>
  <conditionalFormatting sqref="AS24:AV24">
    <cfRule type="cellIs" dxfId="84" priority="96" operator="lessThan">
      <formula>0.8</formula>
    </cfRule>
  </conditionalFormatting>
  <conditionalFormatting sqref="AS24:AV24">
    <cfRule type="cellIs" dxfId="83" priority="95" operator="greaterThan">
      <formula>0.8</formula>
    </cfRule>
  </conditionalFormatting>
  <conditionalFormatting sqref="AM5:AQ5 AM4:AP4 AQ1">
    <cfRule type="cellIs" dxfId="82" priority="83" operator="lessThan">
      <formula>0.8</formula>
    </cfRule>
  </conditionalFormatting>
  <conditionalFormatting sqref="AM5:AQ5 AM4:AP4 AQ1">
    <cfRule type="cellIs" dxfId="81" priority="82" operator="greaterThan">
      <formula>0.8</formula>
    </cfRule>
  </conditionalFormatting>
  <conditionalFormatting sqref="AM2:AP3">
    <cfRule type="cellIs" dxfId="80" priority="81" operator="lessThan">
      <formula>0.8</formula>
    </cfRule>
  </conditionalFormatting>
  <conditionalFormatting sqref="AM1:AP3">
    <cfRule type="cellIs" dxfId="79" priority="80" operator="greaterThan">
      <formula>0.8</formula>
    </cfRule>
  </conditionalFormatting>
  <conditionalFormatting sqref="AM25:AP41">
    <cfRule type="cellIs" dxfId="78" priority="79" operator="lessThan">
      <formula>0.8</formula>
    </cfRule>
  </conditionalFormatting>
  <conditionalFormatting sqref="AM25:AP41">
    <cfRule type="cellIs" dxfId="77" priority="78" operator="greaterThan">
      <formula>0.8</formula>
    </cfRule>
  </conditionalFormatting>
  <conditionalFormatting sqref="AR2">
    <cfRule type="cellIs" dxfId="76" priority="77" stopIfTrue="1" operator="equal">
      <formula>"Data not complete for all rows"</formula>
    </cfRule>
  </conditionalFormatting>
  <conditionalFormatting sqref="AM1 AM45:AQ45">
    <cfRule type="cellIs" dxfId="75" priority="76" operator="lessThan">
      <formula>0.8</formula>
    </cfRule>
  </conditionalFormatting>
  <conditionalFormatting sqref="AM45:AQ45">
    <cfRule type="cellIs" dxfId="74" priority="75" operator="greaterThan">
      <formula>0.8</formula>
    </cfRule>
  </conditionalFormatting>
  <conditionalFormatting sqref="AM24:AP24">
    <cfRule type="cellIs" dxfId="73" priority="74" operator="lessThan">
      <formula>0.8</formula>
    </cfRule>
  </conditionalFormatting>
  <conditionalFormatting sqref="AM24:AP24">
    <cfRule type="cellIs" dxfId="72" priority="73" operator="greaterThan">
      <formula>0.8</formula>
    </cfRule>
  </conditionalFormatting>
  <conditionalFormatting sqref="AG5:AK5 AG4:AJ4 AK1">
    <cfRule type="cellIs" dxfId="71" priority="72" operator="lessThan">
      <formula>0.8</formula>
    </cfRule>
  </conditionalFormatting>
  <conditionalFormatting sqref="AG5:AK5 AG4:AJ4 AK1">
    <cfRule type="cellIs" dxfId="70" priority="71" operator="greaterThan">
      <formula>0.8</formula>
    </cfRule>
  </conditionalFormatting>
  <conditionalFormatting sqref="AG2:AJ3">
    <cfRule type="cellIs" dxfId="69" priority="70" operator="lessThan">
      <formula>0.8</formula>
    </cfRule>
  </conditionalFormatting>
  <conditionalFormatting sqref="AG1:AJ3">
    <cfRule type="cellIs" dxfId="68" priority="69" operator="greaterThan">
      <formula>0.8</formula>
    </cfRule>
  </conditionalFormatting>
  <conditionalFormatting sqref="AG25:AJ41">
    <cfRule type="cellIs" dxfId="67" priority="68" operator="lessThan">
      <formula>0.8</formula>
    </cfRule>
  </conditionalFormatting>
  <conditionalFormatting sqref="AG25:AJ41">
    <cfRule type="cellIs" dxfId="66" priority="67" operator="greaterThan">
      <formula>0.8</formula>
    </cfRule>
  </conditionalFormatting>
  <conditionalFormatting sqref="AL2">
    <cfRule type="cellIs" dxfId="65" priority="66" stopIfTrue="1" operator="equal">
      <formula>"Data not complete for all rows"</formula>
    </cfRule>
  </conditionalFormatting>
  <conditionalFormatting sqref="AG1 AG45:AK45">
    <cfRule type="cellIs" dxfId="64" priority="65" operator="lessThan">
      <formula>0.8</formula>
    </cfRule>
  </conditionalFormatting>
  <conditionalFormatting sqref="AG45:AK45">
    <cfRule type="cellIs" dxfId="63" priority="64" operator="greaterThan">
      <formula>0.8</formula>
    </cfRule>
  </conditionalFormatting>
  <conditionalFormatting sqref="AG24:AJ24">
    <cfRule type="cellIs" dxfId="62" priority="63" operator="lessThan">
      <formula>0.8</formula>
    </cfRule>
  </conditionalFormatting>
  <conditionalFormatting sqref="AG24:AJ24">
    <cfRule type="cellIs" dxfId="61" priority="62" operator="greaterThan">
      <formula>0.8</formula>
    </cfRule>
  </conditionalFormatting>
  <conditionalFormatting sqref="AA5:AE5 AA4:AD4 AE1">
    <cfRule type="cellIs" dxfId="60" priority="61" operator="lessThan">
      <formula>0.8</formula>
    </cfRule>
  </conditionalFormatting>
  <conditionalFormatting sqref="AA5:AE5 AA4:AD4 AE1">
    <cfRule type="cellIs" dxfId="59" priority="60" operator="greaterThan">
      <formula>0.8</formula>
    </cfRule>
  </conditionalFormatting>
  <conditionalFormatting sqref="AA2:AD3">
    <cfRule type="cellIs" dxfId="58" priority="59" operator="lessThan">
      <formula>0.8</formula>
    </cfRule>
  </conditionalFormatting>
  <conditionalFormatting sqref="AA1:AD3">
    <cfRule type="cellIs" dxfId="57" priority="58" operator="greaterThan">
      <formula>0.8</formula>
    </cfRule>
  </conditionalFormatting>
  <conditionalFormatting sqref="AA25:AD41">
    <cfRule type="cellIs" dxfId="56" priority="57" operator="lessThan">
      <formula>0.8</formula>
    </cfRule>
  </conditionalFormatting>
  <conditionalFormatting sqref="AA25:AD41">
    <cfRule type="cellIs" dxfId="55" priority="56" operator="greaterThan">
      <formula>0.8</formula>
    </cfRule>
  </conditionalFormatting>
  <conditionalFormatting sqref="AF2">
    <cfRule type="cellIs" dxfId="54" priority="55" stopIfTrue="1" operator="equal">
      <formula>"Data not complete for all rows"</formula>
    </cfRule>
  </conditionalFormatting>
  <conditionalFormatting sqref="AA1 AA45:AE45">
    <cfRule type="cellIs" dxfId="53" priority="54" operator="lessThan">
      <formula>0.8</formula>
    </cfRule>
  </conditionalFormatting>
  <conditionalFormatting sqref="AA45:AE45">
    <cfRule type="cellIs" dxfId="52" priority="53" operator="greaterThan">
      <formula>0.8</formula>
    </cfRule>
  </conditionalFormatting>
  <conditionalFormatting sqref="AA24:AD24">
    <cfRule type="cellIs" dxfId="51" priority="52" operator="lessThan">
      <formula>0.8</formula>
    </cfRule>
  </conditionalFormatting>
  <conditionalFormatting sqref="AA24:AD24">
    <cfRule type="cellIs" dxfId="50" priority="51" operator="greaterThan">
      <formula>0.8</formula>
    </cfRule>
  </conditionalFormatting>
  <conditionalFormatting sqref="U5:Y5 U4:X4 Y1">
    <cfRule type="cellIs" dxfId="49" priority="50" operator="lessThan">
      <formula>0.8</formula>
    </cfRule>
  </conditionalFormatting>
  <conditionalFormatting sqref="U5:Y5 U4:X4 Y1">
    <cfRule type="cellIs" dxfId="48" priority="49" operator="greaterThan">
      <formula>0.8</formula>
    </cfRule>
  </conditionalFormatting>
  <conditionalFormatting sqref="U2:X3">
    <cfRule type="cellIs" dxfId="47" priority="48" operator="lessThan">
      <formula>0.8</formula>
    </cfRule>
  </conditionalFormatting>
  <conditionalFormatting sqref="U1:X3">
    <cfRule type="cellIs" dxfId="46" priority="47" operator="greaterThan">
      <formula>0.8</formula>
    </cfRule>
  </conditionalFormatting>
  <conditionalFormatting sqref="U25:X41">
    <cfRule type="cellIs" dxfId="45" priority="46" operator="lessThan">
      <formula>0.8</formula>
    </cfRule>
  </conditionalFormatting>
  <conditionalFormatting sqref="U25:X41">
    <cfRule type="cellIs" dxfId="44" priority="45" operator="greaterThan">
      <formula>0.8</formula>
    </cfRule>
  </conditionalFormatting>
  <conditionalFormatting sqref="Z2">
    <cfRule type="cellIs" dxfId="43" priority="44" stopIfTrue="1" operator="equal">
      <formula>"Data not complete for all rows"</formula>
    </cfRule>
  </conditionalFormatting>
  <conditionalFormatting sqref="U1 U45:Y45">
    <cfRule type="cellIs" dxfId="42" priority="43" operator="lessThan">
      <formula>0.8</formula>
    </cfRule>
  </conditionalFormatting>
  <conditionalFormatting sqref="U45:Y45">
    <cfRule type="cellIs" dxfId="41" priority="42" operator="greaterThan">
      <formula>0.8</formula>
    </cfRule>
  </conditionalFormatting>
  <conditionalFormatting sqref="U24:X24">
    <cfRule type="cellIs" dxfId="40" priority="41" operator="lessThan">
      <formula>0.8</formula>
    </cfRule>
  </conditionalFormatting>
  <conditionalFormatting sqref="U24:X24">
    <cfRule type="cellIs" dxfId="39" priority="40" operator="greaterThan">
      <formula>0.8</formula>
    </cfRule>
  </conditionalFormatting>
  <conditionalFormatting sqref="O6:R23 S6:S41">
    <cfRule type="cellIs" dxfId="38" priority="39" operator="lessThan">
      <formula>0.8</formula>
    </cfRule>
  </conditionalFormatting>
  <conditionalFormatting sqref="O6:R23 S6:S41">
    <cfRule type="cellIs" dxfId="37" priority="38" operator="greaterThan">
      <formula>0.8</formula>
    </cfRule>
  </conditionalFormatting>
  <conditionalFormatting sqref="O5:S5 O4:R4 S1">
    <cfRule type="cellIs" dxfId="36" priority="37" operator="lessThan">
      <formula>0.8</formula>
    </cfRule>
  </conditionalFormatting>
  <conditionalFormatting sqref="O5:S5 O4:R4 S1">
    <cfRule type="cellIs" dxfId="35" priority="36" operator="greaterThan">
      <formula>0.8</formula>
    </cfRule>
  </conditionalFormatting>
  <conditionalFormatting sqref="O2:R3">
    <cfRule type="cellIs" dxfId="34" priority="35" operator="lessThan">
      <formula>0.8</formula>
    </cfRule>
  </conditionalFormatting>
  <conditionalFormatting sqref="O1:R3">
    <cfRule type="cellIs" dxfId="33" priority="34" operator="greaterThan">
      <formula>0.8</formula>
    </cfRule>
  </conditionalFormatting>
  <conditionalFormatting sqref="O25:R41">
    <cfRule type="cellIs" dxfId="32" priority="33" operator="lessThan">
      <formula>0.8</formula>
    </cfRule>
  </conditionalFormatting>
  <conditionalFormatting sqref="O25:R41">
    <cfRule type="cellIs" dxfId="31" priority="32" operator="greaterThan">
      <formula>0.8</formula>
    </cfRule>
  </conditionalFormatting>
  <conditionalFormatting sqref="T2">
    <cfRule type="cellIs" dxfId="30" priority="31" stopIfTrue="1" operator="equal">
      <formula>"Data not complete for all rows"</formula>
    </cfRule>
  </conditionalFormatting>
  <conditionalFormatting sqref="O1 O45:S45">
    <cfRule type="cellIs" dxfId="29" priority="30" operator="lessThan">
      <formula>0.8</formula>
    </cfRule>
  </conditionalFormatting>
  <conditionalFormatting sqref="O45:S45">
    <cfRule type="cellIs" dxfId="28" priority="29" operator="greaterThan">
      <formula>0.8</formula>
    </cfRule>
  </conditionalFormatting>
  <conditionalFormatting sqref="O24:R24">
    <cfRule type="cellIs" dxfId="27" priority="28" operator="lessThan">
      <formula>0.8</formula>
    </cfRule>
  </conditionalFormatting>
  <conditionalFormatting sqref="O24:R24">
    <cfRule type="cellIs" dxfId="26" priority="27" operator="greaterThan">
      <formula>0.8</formula>
    </cfRule>
  </conditionalFormatting>
  <conditionalFormatting sqref="I6:L23 M6:M41">
    <cfRule type="cellIs" dxfId="25" priority="26" operator="lessThan">
      <formula>0.8</formula>
    </cfRule>
  </conditionalFormatting>
  <conditionalFormatting sqref="I6:L23 M6:M41">
    <cfRule type="cellIs" dxfId="24" priority="25" operator="greaterThan">
      <formula>0.8</formula>
    </cfRule>
  </conditionalFormatting>
  <conditionalFormatting sqref="I5:M5 I4:L4 M1">
    <cfRule type="cellIs" dxfId="23" priority="24" operator="lessThan">
      <formula>0.8</formula>
    </cfRule>
  </conditionalFormatting>
  <conditionalFormatting sqref="I5:M5 I4:L4 M1">
    <cfRule type="cellIs" dxfId="22" priority="23" operator="greaterThan">
      <formula>0.8</formula>
    </cfRule>
  </conditionalFormatting>
  <conditionalFormatting sqref="I2:L3">
    <cfRule type="cellIs" dxfId="21" priority="22" operator="lessThan">
      <formula>0.8</formula>
    </cfRule>
  </conditionalFormatting>
  <conditionalFormatting sqref="I1:L3">
    <cfRule type="cellIs" dxfId="20" priority="21" operator="greaterThan">
      <formula>0.8</formula>
    </cfRule>
  </conditionalFormatting>
  <conditionalFormatting sqref="I25:L41">
    <cfRule type="cellIs" dxfId="19" priority="20" operator="lessThan">
      <formula>0.8</formula>
    </cfRule>
  </conditionalFormatting>
  <conditionalFormatting sqref="I25:L41">
    <cfRule type="cellIs" dxfId="18" priority="19" operator="greaterThan">
      <formula>0.8</formula>
    </cfRule>
  </conditionalFormatting>
  <conditionalFormatting sqref="N2">
    <cfRule type="cellIs" dxfId="17" priority="18" stopIfTrue="1" operator="equal">
      <formula>"Data not complete for all rows"</formula>
    </cfRule>
  </conditionalFormatting>
  <conditionalFormatting sqref="I1 I45:M45">
    <cfRule type="cellIs" dxfId="16" priority="17" operator="lessThan">
      <formula>0.8</formula>
    </cfRule>
  </conditionalFormatting>
  <conditionalFormatting sqref="I45:M45">
    <cfRule type="cellIs" dxfId="15" priority="16" operator="greaterThan">
      <formula>0.8</formula>
    </cfRule>
  </conditionalFormatting>
  <conditionalFormatting sqref="I24:L24">
    <cfRule type="cellIs" dxfId="14" priority="15" operator="lessThan">
      <formula>0.8</formula>
    </cfRule>
  </conditionalFormatting>
  <conditionalFormatting sqref="I24:L24">
    <cfRule type="cellIs" dxfId="13" priority="14" operator="greaterThan">
      <formula>0.8</formula>
    </cfRule>
  </conditionalFormatting>
  <conditionalFormatting sqref="C6:F23 G6:G41">
    <cfRule type="cellIs" dxfId="12" priority="13" operator="lessThan">
      <formula>0.8</formula>
    </cfRule>
  </conditionalFormatting>
  <conditionalFormatting sqref="C6:F23 G6:G41">
    <cfRule type="cellIs" dxfId="11" priority="12" operator="greaterThan">
      <formula>0.8</formula>
    </cfRule>
  </conditionalFormatting>
  <conditionalFormatting sqref="C5:G5 C4:F4 G1">
    <cfRule type="cellIs" dxfId="10" priority="11" operator="lessThan">
      <formula>0.8</formula>
    </cfRule>
  </conditionalFormatting>
  <conditionalFormatting sqref="C5:G5 C4:F4 G1">
    <cfRule type="cellIs" dxfId="9" priority="10" operator="greaterThan">
      <formula>0.8</formula>
    </cfRule>
  </conditionalFormatting>
  <conditionalFormatting sqref="C2:F3">
    <cfRule type="cellIs" dxfId="8" priority="9" operator="lessThan">
      <formula>0.8</formula>
    </cfRule>
  </conditionalFormatting>
  <conditionalFormatting sqref="C1:F3">
    <cfRule type="cellIs" dxfId="7" priority="8" operator="greaterThan">
      <formula>0.8</formula>
    </cfRule>
  </conditionalFormatting>
  <conditionalFormatting sqref="C25:F41">
    <cfRule type="cellIs" dxfId="6" priority="7" operator="lessThan">
      <formula>0.8</formula>
    </cfRule>
  </conditionalFormatting>
  <conditionalFormatting sqref="C25:F41">
    <cfRule type="cellIs" dxfId="5" priority="6" operator="greaterThan">
      <formula>0.8</formula>
    </cfRule>
  </conditionalFormatting>
  <conditionalFormatting sqref="H2">
    <cfRule type="cellIs" dxfId="4" priority="5" stopIfTrue="1" operator="equal">
      <formula>"Data not complete for all rows"</formula>
    </cfRule>
  </conditionalFormatting>
  <conditionalFormatting sqref="C1 C45:G45">
    <cfRule type="cellIs" dxfId="3" priority="4" operator="lessThan">
      <formula>0.8</formula>
    </cfRule>
  </conditionalFormatting>
  <conditionalFormatting sqref="C45:G45">
    <cfRule type="cellIs" dxfId="2" priority="3" operator="greaterThan">
      <formula>0.8</formula>
    </cfRule>
  </conditionalFormatting>
  <conditionalFormatting sqref="C24:F24">
    <cfRule type="cellIs" dxfId="1" priority="2" operator="lessThan">
      <formula>0.8</formula>
    </cfRule>
  </conditionalFormatting>
  <conditionalFormatting sqref="C24:F24">
    <cfRule type="cellIs" dxfId="0" priority="1" operator="greaterThan">
      <formula>0.8</formula>
    </cfRule>
  </conditionalFormatting>
  <dataValidations count="1">
    <dataValidation operator="greaterThan" allowBlank="1" showInputMessage="1" showErrorMessage="1" sqref="DL6:DL41 DR6:DR41 DF6:DF41 CZ6:CZ41 CT6:CT41 CN6:CN41 CH6:CH41 CB6:CB41 BV6:BV41 BP6:BP41 BJ6:BJ41 BD6:BD41 AX6:AX41 AR6:AR41 AL6:AL41 AF6:AF41 Z6:Z41 T6:T41 N6:N41 B6:B41 H6:H41"/>
  </dataValidations>
  <pageMargins left="0.25" right="0.25" top="0.75" bottom="0.75" header="0.3" footer="0.3"/>
  <pageSetup paperSize="8" scale="49" fitToHeight="0" orientation="landscape" r:id="rId1"/>
  <colBreaks count="3" manualBreakCount="3">
    <brk id="61" max="1048575" man="1"/>
    <brk id="116" max="48" man="1"/>
    <brk id="134" max="48"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404"/>
  <sheetViews>
    <sheetView tabSelected="1" view="pageBreakPreview" zoomScale="70" zoomScaleNormal="90" zoomScaleSheetLayoutView="70" workbookViewId="0">
      <selection activeCell="F22" sqref="F22"/>
    </sheetView>
  </sheetViews>
  <sheetFormatPr defaultRowHeight="11.25" x14ac:dyDescent="0.2"/>
  <cols>
    <col min="1" max="1" width="24.28515625" style="106" bestFit="1" customWidth="1"/>
    <col min="2" max="2" width="18.85546875" style="95" bestFit="1" customWidth="1"/>
    <col min="3" max="3" width="17.42578125" style="61" customWidth="1"/>
    <col min="4" max="4" width="20.140625" style="61" customWidth="1"/>
    <col min="5" max="5" width="22.5703125" style="61" customWidth="1"/>
    <col min="6" max="6" width="85" style="61" customWidth="1"/>
    <col min="7" max="7" width="6.7109375" style="62" customWidth="1"/>
    <col min="8" max="8" width="9.140625" style="62" customWidth="1"/>
    <col min="9" max="9" width="24.5703125" style="62" customWidth="1"/>
    <col min="10" max="15" width="9.140625" style="62" customWidth="1"/>
    <col min="16" max="16384" width="9.140625" style="62"/>
  </cols>
  <sheetData>
    <row r="1" spans="1:15" x14ac:dyDescent="0.2">
      <c r="A1" s="140" t="s">
        <v>81</v>
      </c>
      <c r="B1" s="140"/>
      <c r="C1" s="140"/>
      <c r="D1" s="140"/>
      <c r="E1" s="140"/>
      <c r="F1" s="140"/>
      <c r="G1" s="140"/>
      <c r="H1" s="140"/>
      <c r="I1" s="140"/>
      <c r="J1" s="140"/>
      <c r="K1" s="140"/>
      <c r="L1" s="140"/>
      <c r="M1" s="140"/>
      <c r="N1" s="140"/>
      <c r="O1" s="140"/>
    </row>
    <row r="2" spans="1:15" s="96" customFormat="1" ht="33" customHeight="1" thickBot="1" x14ac:dyDescent="0.4">
      <c r="A2" s="140"/>
      <c r="B2" s="140"/>
      <c r="C2" s="140"/>
      <c r="D2" s="140"/>
      <c r="E2" s="140"/>
      <c r="F2" s="140"/>
      <c r="G2" s="140"/>
      <c r="H2" s="140"/>
      <c r="I2" s="140"/>
      <c r="J2" s="140"/>
      <c r="K2" s="140"/>
      <c r="L2" s="140"/>
      <c r="M2" s="140"/>
      <c r="N2" s="140"/>
      <c r="O2" s="140"/>
    </row>
    <row r="3" spans="1:15" s="98" customFormat="1" ht="13.5" customHeight="1" thickBot="1" x14ac:dyDescent="0.25">
      <c r="A3" s="145" t="s">
        <v>43</v>
      </c>
      <c r="B3" s="147" t="s">
        <v>2</v>
      </c>
      <c r="C3" s="147" t="s">
        <v>63</v>
      </c>
      <c r="D3" s="133" t="s">
        <v>108</v>
      </c>
      <c r="E3" s="151" t="s">
        <v>117</v>
      </c>
      <c r="F3" s="133" t="s">
        <v>80</v>
      </c>
      <c r="G3" s="97"/>
      <c r="H3" s="97"/>
      <c r="I3" s="97"/>
      <c r="J3" s="97"/>
      <c r="K3" s="134" t="s">
        <v>132</v>
      </c>
      <c r="L3" s="135"/>
      <c r="M3" s="135"/>
      <c r="N3" s="135"/>
      <c r="O3" s="136"/>
    </row>
    <row r="4" spans="1:15" s="98" customFormat="1" ht="12.75" x14ac:dyDescent="0.2">
      <c r="A4" s="146"/>
      <c r="B4" s="148"/>
      <c r="C4" s="148"/>
      <c r="D4" s="133"/>
      <c r="E4" s="133"/>
      <c r="F4" s="133"/>
      <c r="G4" s="97"/>
      <c r="H4" s="149" t="s">
        <v>59</v>
      </c>
      <c r="I4" s="150"/>
      <c r="J4" s="97"/>
      <c r="K4" s="137"/>
      <c r="L4" s="138"/>
      <c r="M4" s="138"/>
      <c r="N4" s="138"/>
      <c r="O4" s="139"/>
    </row>
    <row r="5" spans="1:15" s="65" customFormat="1" ht="51" x14ac:dyDescent="0.2">
      <c r="A5" s="115" t="s">
        <v>46</v>
      </c>
      <c r="B5" s="116" t="s">
        <v>106</v>
      </c>
      <c r="C5" s="92" t="s">
        <v>65</v>
      </c>
      <c r="D5" s="100" t="s">
        <v>118</v>
      </c>
      <c r="E5" s="100" t="s">
        <v>107</v>
      </c>
      <c r="F5" s="152" t="s">
        <v>116</v>
      </c>
      <c r="G5" s="64"/>
      <c r="H5" s="85"/>
      <c r="I5" s="86" t="s">
        <v>49</v>
      </c>
      <c r="J5" s="64"/>
      <c r="K5" s="137"/>
      <c r="L5" s="138"/>
      <c r="M5" s="138"/>
      <c r="N5" s="138"/>
      <c r="O5" s="139"/>
    </row>
    <row r="6" spans="1:15" s="65" customFormat="1" ht="19.5" customHeight="1" x14ac:dyDescent="0.2">
      <c r="A6" s="115" t="s">
        <v>52</v>
      </c>
      <c r="B6" s="116" t="s">
        <v>13</v>
      </c>
      <c r="C6" s="92" t="s">
        <v>65</v>
      </c>
      <c r="D6" s="100" t="s">
        <v>119</v>
      </c>
      <c r="E6" s="100" t="s">
        <v>109</v>
      </c>
      <c r="F6" s="153" t="s">
        <v>115</v>
      </c>
      <c r="G6" s="64"/>
      <c r="H6" s="141"/>
      <c r="I6" s="143" t="s">
        <v>58</v>
      </c>
      <c r="J6" s="64"/>
      <c r="K6" s="137"/>
      <c r="L6" s="138"/>
      <c r="M6" s="138"/>
      <c r="N6" s="138"/>
      <c r="O6" s="139"/>
    </row>
    <row r="7" spans="1:15" s="65" customFormat="1" ht="19.5" customHeight="1" x14ac:dyDescent="0.2">
      <c r="A7" s="90" t="s">
        <v>52</v>
      </c>
      <c r="B7" s="91" t="s">
        <v>15</v>
      </c>
      <c r="C7" s="93" t="s">
        <v>64</v>
      </c>
      <c r="D7" s="111" t="s">
        <v>121</v>
      </c>
      <c r="E7" s="84" t="s">
        <v>122</v>
      </c>
      <c r="F7" s="153"/>
      <c r="G7" s="64"/>
      <c r="H7" s="142"/>
      <c r="I7" s="144"/>
      <c r="J7" s="64"/>
      <c r="K7" s="137"/>
      <c r="L7" s="138"/>
      <c r="M7" s="138"/>
      <c r="N7" s="138"/>
      <c r="O7" s="139"/>
    </row>
    <row r="8" spans="1:15" s="65" customFormat="1" ht="19.5" customHeight="1" x14ac:dyDescent="0.2">
      <c r="A8" s="90" t="s">
        <v>52</v>
      </c>
      <c r="B8" s="91" t="s">
        <v>30</v>
      </c>
      <c r="C8" s="92" t="s">
        <v>65</v>
      </c>
      <c r="D8" s="84" t="s">
        <v>120</v>
      </c>
      <c r="E8" s="84" t="s">
        <v>110</v>
      </c>
      <c r="F8" s="153"/>
      <c r="G8" s="64"/>
      <c r="H8" s="131" t="s">
        <v>60</v>
      </c>
      <c r="I8" s="132"/>
      <c r="J8" s="64"/>
      <c r="K8" s="137"/>
      <c r="L8" s="138"/>
      <c r="M8" s="138"/>
      <c r="N8" s="138"/>
      <c r="O8" s="139"/>
    </row>
    <row r="9" spans="1:15" s="65" customFormat="1" ht="54" customHeight="1" x14ac:dyDescent="0.2">
      <c r="A9" s="90" t="s">
        <v>51</v>
      </c>
      <c r="B9" s="91" t="s">
        <v>96</v>
      </c>
      <c r="C9" s="112" t="s">
        <v>112</v>
      </c>
      <c r="D9" s="84" t="s">
        <v>124</v>
      </c>
      <c r="E9" s="84" t="s">
        <v>111</v>
      </c>
      <c r="F9" s="154" t="s">
        <v>104</v>
      </c>
      <c r="G9" s="64"/>
      <c r="H9" s="87"/>
      <c r="I9" s="86" t="s">
        <v>61</v>
      </c>
      <c r="J9" s="64"/>
      <c r="K9" s="137"/>
      <c r="L9" s="138"/>
      <c r="M9" s="138"/>
      <c r="N9" s="138"/>
      <c r="O9" s="139"/>
    </row>
    <row r="10" spans="1:15" s="65" customFormat="1" ht="54" customHeight="1" x14ac:dyDescent="0.2">
      <c r="A10" s="109" t="s">
        <v>51</v>
      </c>
      <c r="B10" s="110" t="s">
        <v>123</v>
      </c>
      <c r="C10" s="92" t="s">
        <v>65</v>
      </c>
      <c r="D10" s="84" t="s">
        <v>126</v>
      </c>
      <c r="E10" s="84" t="s">
        <v>98</v>
      </c>
      <c r="F10" s="158" t="s">
        <v>133</v>
      </c>
      <c r="G10" s="64"/>
      <c r="H10" s="88"/>
      <c r="I10" s="86" t="s">
        <v>62</v>
      </c>
      <c r="J10" s="64"/>
      <c r="K10" s="137"/>
      <c r="L10" s="138"/>
      <c r="M10" s="138"/>
      <c r="N10" s="138"/>
      <c r="O10" s="139"/>
    </row>
    <row r="11" spans="1:15" s="65" customFormat="1" ht="70.5" customHeight="1" thickBot="1" x14ac:dyDescent="0.25">
      <c r="A11" s="109" t="s">
        <v>51</v>
      </c>
      <c r="B11" s="110" t="s">
        <v>14</v>
      </c>
      <c r="C11" s="92" t="s">
        <v>65</v>
      </c>
      <c r="D11" s="84" t="s">
        <v>125</v>
      </c>
      <c r="E11" s="84" t="s">
        <v>98</v>
      </c>
      <c r="F11" s="159"/>
      <c r="G11" s="64"/>
      <c r="H11" s="89"/>
      <c r="I11" s="101" t="s">
        <v>66</v>
      </c>
      <c r="J11" s="64"/>
      <c r="K11" s="137"/>
      <c r="L11" s="138"/>
      <c r="M11" s="138"/>
      <c r="N11" s="138"/>
      <c r="O11" s="139"/>
    </row>
    <row r="12" spans="1:15" s="65" customFormat="1" ht="70.5" customHeight="1" x14ac:dyDescent="0.2">
      <c r="A12" s="109" t="s">
        <v>51</v>
      </c>
      <c r="B12" s="110" t="s">
        <v>18</v>
      </c>
      <c r="C12" s="92" t="s">
        <v>65</v>
      </c>
      <c r="D12" s="84" t="s">
        <v>127</v>
      </c>
      <c r="E12" s="84" t="s">
        <v>98</v>
      </c>
      <c r="F12" s="159"/>
      <c r="G12" s="64"/>
      <c r="H12" s="64"/>
      <c r="I12" s="64"/>
      <c r="J12" s="64"/>
      <c r="K12" s="137"/>
      <c r="L12" s="138"/>
      <c r="M12" s="138"/>
      <c r="N12" s="138"/>
      <c r="O12" s="139"/>
    </row>
    <row r="13" spans="1:15" s="65" customFormat="1" ht="70.5" customHeight="1" x14ac:dyDescent="0.2">
      <c r="A13" s="90" t="s">
        <v>51</v>
      </c>
      <c r="B13" s="91" t="s">
        <v>24</v>
      </c>
      <c r="C13" s="93" t="s">
        <v>64</v>
      </c>
      <c r="D13" s="84" t="s">
        <v>128</v>
      </c>
      <c r="E13" s="84" t="s">
        <v>113</v>
      </c>
      <c r="F13" s="160"/>
      <c r="G13" s="64"/>
      <c r="H13" s="64"/>
      <c r="I13" s="64"/>
      <c r="J13" s="64"/>
      <c r="K13" s="137"/>
      <c r="L13" s="138"/>
      <c r="M13" s="138"/>
      <c r="N13" s="138"/>
      <c r="O13" s="139"/>
    </row>
    <row r="14" spans="1:15" s="65" customFormat="1" ht="79.5" customHeight="1" x14ac:dyDescent="0.2">
      <c r="A14" s="90" t="s">
        <v>51</v>
      </c>
      <c r="B14" s="91" t="s">
        <v>26</v>
      </c>
      <c r="C14" s="93" t="s">
        <v>64</v>
      </c>
      <c r="D14" s="84" t="s">
        <v>129</v>
      </c>
      <c r="E14" s="84" t="s">
        <v>100</v>
      </c>
      <c r="F14" s="154" t="s">
        <v>105</v>
      </c>
      <c r="G14" s="64"/>
      <c r="H14" s="64"/>
      <c r="I14" s="64"/>
      <c r="J14" s="64"/>
      <c r="K14" s="137"/>
      <c r="L14" s="138"/>
      <c r="M14" s="138"/>
      <c r="N14" s="138"/>
      <c r="O14" s="139"/>
    </row>
    <row r="15" spans="1:15" s="65" customFormat="1" ht="22.5" customHeight="1" x14ac:dyDescent="0.2">
      <c r="A15" s="90" t="s">
        <v>53</v>
      </c>
      <c r="B15" s="91" t="s">
        <v>97</v>
      </c>
      <c r="C15" s="93" t="s">
        <v>64</v>
      </c>
      <c r="D15" s="84" t="s">
        <v>130</v>
      </c>
      <c r="E15" s="84" t="s">
        <v>103</v>
      </c>
      <c r="F15" s="155" t="s">
        <v>134</v>
      </c>
      <c r="G15" s="64"/>
      <c r="H15" s="64"/>
      <c r="I15" s="64"/>
      <c r="J15" s="64"/>
      <c r="K15" s="137"/>
      <c r="L15" s="138"/>
      <c r="M15" s="138"/>
      <c r="N15" s="138"/>
      <c r="O15" s="139"/>
    </row>
    <row r="16" spans="1:15" s="65" customFormat="1" ht="27.75" customHeight="1" x14ac:dyDescent="0.2">
      <c r="A16" s="107" t="s">
        <v>53</v>
      </c>
      <c r="B16" s="108" t="s">
        <v>102</v>
      </c>
      <c r="C16" s="92" t="s">
        <v>65</v>
      </c>
      <c r="D16" s="102" t="s">
        <v>131</v>
      </c>
      <c r="E16" s="102" t="s">
        <v>114</v>
      </c>
      <c r="F16" s="156"/>
      <c r="G16" s="64"/>
      <c r="H16" s="103"/>
      <c r="I16" s="103"/>
      <c r="J16" s="64"/>
      <c r="K16" s="137"/>
      <c r="L16" s="138"/>
      <c r="M16" s="138"/>
      <c r="N16" s="138"/>
      <c r="O16" s="139"/>
    </row>
    <row r="17" spans="1:15" s="65" customFormat="1" ht="27.75" customHeight="1" x14ac:dyDescent="0.2">
      <c r="A17" s="113" t="s">
        <v>53</v>
      </c>
      <c r="B17" s="114" t="s">
        <v>31</v>
      </c>
      <c r="C17" s="92" t="s">
        <v>65</v>
      </c>
      <c r="D17" s="102" t="s">
        <v>101</v>
      </c>
      <c r="E17" s="102" t="s">
        <v>98</v>
      </c>
      <c r="F17" s="157"/>
      <c r="G17" s="64"/>
      <c r="H17" s="63"/>
      <c r="I17" s="63"/>
      <c r="J17" s="64"/>
      <c r="K17" s="137"/>
      <c r="L17" s="138"/>
      <c r="M17" s="138"/>
      <c r="N17" s="138"/>
      <c r="O17" s="139"/>
    </row>
    <row r="18" spans="1:15" s="65" customFormat="1" ht="12.75" customHeight="1" x14ac:dyDescent="0.2">
      <c r="A18" s="104"/>
      <c r="B18" s="94"/>
      <c r="C18" s="67"/>
      <c r="D18" s="67"/>
      <c r="E18" s="99"/>
      <c r="F18" s="66"/>
      <c r="G18" s="64"/>
      <c r="H18" s="62"/>
      <c r="I18" s="62"/>
      <c r="J18" s="64"/>
      <c r="K18" s="137"/>
      <c r="L18" s="138"/>
      <c r="M18" s="138"/>
      <c r="N18" s="138"/>
      <c r="O18" s="139"/>
    </row>
    <row r="19" spans="1:15" x14ac:dyDescent="0.2">
      <c r="A19" s="105"/>
      <c r="G19" s="103"/>
      <c r="J19" s="63"/>
      <c r="K19" s="63"/>
      <c r="L19" s="63"/>
      <c r="M19" s="63"/>
      <c r="N19" s="63"/>
      <c r="O19" s="63"/>
    </row>
    <row r="20" spans="1:15" x14ac:dyDescent="0.2">
      <c r="A20" s="105"/>
      <c r="G20" s="63"/>
      <c r="J20" s="63"/>
      <c r="K20" s="63"/>
      <c r="L20" s="63"/>
      <c r="M20" s="63"/>
      <c r="N20" s="63"/>
      <c r="O20" s="63"/>
    </row>
    <row r="21" spans="1:15" x14ac:dyDescent="0.2">
      <c r="A21" s="105"/>
    </row>
    <row r="22" spans="1:15" x14ac:dyDescent="0.2">
      <c r="A22" s="105"/>
    </row>
    <row r="23" spans="1:15" x14ac:dyDescent="0.2">
      <c r="A23" s="105"/>
    </row>
    <row r="24" spans="1:15" x14ac:dyDescent="0.2">
      <c r="A24" s="105"/>
    </row>
    <row r="25" spans="1:15" x14ac:dyDescent="0.2">
      <c r="A25" s="105"/>
    </row>
    <row r="26" spans="1:15" x14ac:dyDescent="0.2">
      <c r="A26" s="105"/>
    </row>
    <row r="27" spans="1:15" x14ac:dyDescent="0.2">
      <c r="A27" s="105"/>
    </row>
    <row r="28" spans="1:15" x14ac:dyDescent="0.2">
      <c r="A28" s="105"/>
    </row>
    <row r="29" spans="1:15" x14ac:dyDescent="0.2">
      <c r="A29" s="105"/>
    </row>
    <row r="30" spans="1:15" x14ac:dyDescent="0.2">
      <c r="A30" s="105"/>
    </row>
    <row r="31" spans="1:15" x14ac:dyDescent="0.2">
      <c r="A31" s="105"/>
    </row>
    <row r="32" spans="1:15" x14ac:dyDescent="0.2">
      <c r="A32" s="105"/>
    </row>
    <row r="33" spans="1:1" x14ac:dyDescent="0.2">
      <c r="A33" s="105"/>
    </row>
    <row r="34" spans="1:1" x14ac:dyDescent="0.2">
      <c r="A34" s="105"/>
    </row>
    <row r="35" spans="1:1" x14ac:dyDescent="0.2">
      <c r="A35" s="105"/>
    </row>
    <row r="36" spans="1:1" x14ac:dyDescent="0.2">
      <c r="A36" s="105"/>
    </row>
    <row r="37" spans="1:1" x14ac:dyDescent="0.2">
      <c r="A37" s="105"/>
    </row>
    <row r="38" spans="1:1" x14ac:dyDescent="0.2">
      <c r="A38" s="105"/>
    </row>
    <row r="39" spans="1:1" x14ac:dyDescent="0.2">
      <c r="A39" s="105"/>
    </row>
    <row r="40" spans="1:1" x14ac:dyDescent="0.2">
      <c r="A40" s="105"/>
    </row>
    <row r="41" spans="1:1" x14ac:dyDescent="0.2">
      <c r="A41" s="105"/>
    </row>
    <row r="42" spans="1:1" x14ac:dyDescent="0.2">
      <c r="A42" s="105"/>
    </row>
    <row r="43" spans="1:1" x14ac:dyDescent="0.2">
      <c r="A43" s="105"/>
    </row>
    <row r="44" spans="1:1" x14ac:dyDescent="0.2">
      <c r="A44" s="105"/>
    </row>
    <row r="45" spans="1:1" x14ac:dyDescent="0.2">
      <c r="A45" s="105"/>
    </row>
    <row r="46" spans="1:1" x14ac:dyDescent="0.2">
      <c r="A46" s="105"/>
    </row>
    <row r="47" spans="1:1" x14ac:dyDescent="0.2">
      <c r="A47" s="105"/>
    </row>
    <row r="48" spans="1:1" x14ac:dyDescent="0.2">
      <c r="A48" s="105"/>
    </row>
    <row r="49" spans="1:1" x14ac:dyDescent="0.2">
      <c r="A49" s="105"/>
    </row>
    <row r="50" spans="1:1" x14ac:dyDescent="0.2">
      <c r="A50" s="105"/>
    </row>
    <row r="51" spans="1:1" x14ac:dyDescent="0.2">
      <c r="A51" s="105"/>
    </row>
    <row r="52" spans="1:1" x14ac:dyDescent="0.2">
      <c r="A52" s="105"/>
    </row>
    <row r="53" spans="1:1" x14ac:dyDescent="0.2">
      <c r="A53" s="105"/>
    </row>
    <row r="54" spans="1:1" x14ac:dyDescent="0.2">
      <c r="A54" s="105"/>
    </row>
    <row r="55" spans="1:1" x14ac:dyDescent="0.2">
      <c r="A55" s="105"/>
    </row>
    <row r="56" spans="1:1" x14ac:dyDescent="0.2">
      <c r="A56" s="105"/>
    </row>
    <row r="57" spans="1:1" x14ac:dyDescent="0.2">
      <c r="A57" s="105"/>
    </row>
    <row r="58" spans="1:1" x14ac:dyDescent="0.2">
      <c r="A58" s="105"/>
    </row>
    <row r="59" spans="1:1" x14ac:dyDescent="0.2">
      <c r="A59" s="105"/>
    </row>
    <row r="60" spans="1:1" x14ac:dyDescent="0.2">
      <c r="A60" s="105"/>
    </row>
    <row r="61" spans="1:1" x14ac:dyDescent="0.2">
      <c r="A61" s="105"/>
    </row>
    <row r="62" spans="1:1" x14ac:dyDescent="0.2">
      <c r="A62" s="105"/>
    </row>
    <row r="63" spans="1:1" x14ac:dyDescent="0.2">
      <c r="A63" s="105"/>
    </row>
    <row r="64" spans="1:1" x14ac:dyDescent="0.2">
      <c r="A64" s="105"/>
    </row>
    <row r="65" spans="1:1" x14ac:dyDescent="0.2">
      <c r="A65" s="105"/>
    </row>
    <row r="66" spans="1:1" x14ac:dyDescent="0.2">
      <c r="A66" s="105"/>
    </row>
    <row r="67" spans="1:1" x14ac:dyDescent="0.2">
      <c r="A67" s="105"/>
    </row>
    <row r="68" spans="1:1" x14ac:dyDescent="0.2">
      <c r="A68" s="105"/>
    </row>
    <row r="69" spans="1:1" x14ac:dyDescent="0.2">
      <c r="A69" s="105"/>
    </row>
    <row r="70" spans="1:1" x14ac:dyDescent="0.2">
      <c r="A70" s="105"/>
    </row>
    <row r="71" spans="1:1" x14ac:dyDescent="0.2">
      <c r="A71" s="105"/>
    </row>
    <row r="72" spans="1:1" x14ac:dyDescent="0.2">
      <c r="A72" s="105"/>
    </row>
    <row r="73" spans="1:1" x14ac:dyDescent="0.2">
      <c r="A73" s="105"/>
    </row>
    <row r="74" spans="1:1" x14ac:dyDescent="0.2">
      <c r="A74" s="105"/>
    </row>
    <row r="75" spans="1:1" x14ac:dyDescent="0.2">
      <c r="A75" s="105"/>
    </row>
    <row r="76" spans="1:1" x14ac:dyDescent="0.2">
      <c r="A76" s="105"/>
    </row>
    <row r="77" spans="1:1" x14ac:dyDescent="0.2">
      <c r="A77" s="105"/>
    </row>
    <row r="78" spans="1:1" x14ac:dyDescent="0.2">
      <c r="A78" s="105"/>
    </row>
    <row r="79" spans="1:1" x14ac:dyDescent="0.2">
      <c r="A79" s="105"/>
    </row>
    <row r="80" spans="1:1" x14ac:dyDescent="0.2">
      <c r="A80" s="105"/>
    </row>
    <row r="81" spans="1:1" x14ac:dyDescent="0.2">
      <c r="A81" s="105"/>
    </row>
    <row r="82" spans="1:1" x14ac:dyDescent="0.2">
      <c r="A82" s="105"/>
    </row>
    <row r="83" spans="1:1" x14ac:dyDescent="0.2">
      <c r="A83" s="105"/>
    </row>
    <row r="84" spans="1:1" x14ac:dyDescent="0.2">
      <c r="A84" s="105"/>
    </row>
    <row r="85" spans="1:1" x14ac:dyDescent="0.2">
      <c r="A85" s="105"/>
    </row>
    <row r="86" spans="1:1" x14ac:dyDescent="0.2">
      <c r="A86" s="105"/>
    </row>
    <row r="87" spans="1:1" x14ac:dyDescent="0.2">
      <c r="A87" s="105"/>
    </row>
    <row r="88" spans="1:1" x14ac:dyDescent="0.2">
      <c r="A88" s="105"/>
    </row>
    <row r="89" spans="1:1" x14ac:dyDescent="0.2">
      <c r="A89" s="105"/>
    </row>
    <row r="90" spans="1:1" x14ac:dyDescent="0.2">
      <c r="A90" s="105"/>
    </row>
    <row r="91" spans="1:1" x14ac:dyDescent="0.2">
      <c r="A91" s="105"/>
    </row>
    <row r="92" spans="1:1" x14ac:dyDescent="0.2">
      <c r="A92" s="105"/>
    </row>
    <row r="93" spans="1:1" x14ac:dyDescent="0.2">
      <c r="A93" s="105"/>
    </row>
    <row r="94" spans="1:1" x14ac:dyDescent="0.2">
      <c r="A94" s="105"/>
    </row>
    <row r="95" spans="1:1" x14ac:dyDescent="0.2">
      <c r="A95" s="105"/>
    </row>
    <row r="96" spans="1:1" x14ac:dyDescent="0.2">
      <c r="A96" s="105"/>
    </row>
    <row r="97" spans="1:1" x14ac:dyDescent="0.2">
      <c r="A97" s="105"/>
    </row>
    <row r="98" spans="1:1" x14ac:dyDescent="0.2">
      <c r="A98" s="105"/>
    </row>
    <row r="99" spans="1:1" x14ac:dyDescent="0.2">
      <c r="A99" s="105"/>
    </row>
    <row r="100" spans="1:1" x14ac:dyDescent="0.2">
      <c r="A100" s="105"/>
    </row>
    <row r="101" spans="1:1" x14ac:dyDescent="0.2">
      <c r="A101" s="105"/>
    </row>
    <row r="102" spans="1:1" x14ac:dyDescent="0.2">
      <c r="A102" s="105"/>
    </row>
    <row r="103" spans="1:1" x14ac:dyDescent="0.2">
      <c r="A103" s="105"/>
    </row>
    <row r="104" spans="1:1" x14ac:dyDescent="0.2">
      <c r="A104" s="105"/>
    </row>
    <row r="105" spans="1:1" x14ac:dyDescent="0.2">
      <c r="A105" s="105"/>
    </row>
    <row r="106" spans="1:1" x14ac:dyDescent="0.2">
      <c r="A106" s="105"/>
    </row>
    <row r="107" spans="1:1" x14ac:dyDescent="0.2">
      <c r="A107" s="105"/>
    </row>
    <row r="108" spans="1:1" x14ac:dyDescent="0.2">
      <c r="A108" s="105"/>
    </row>
    <row r="109" spans="1:1" x14ac:dyDescent="0.2">
      <c r="A109" s="105"/>
    </row>
    <row r="110" spans="1:1" x14ac:dyDescent="0.2">
      <c r="A110" s="105"/>
    </row>
    <row r="111" spans="1:1" x14ac:dyDescent="0.2">
      <c r="A111" s="105"/>
    </row>
    <row r="112" spans="1:1" x14ac:dyDescent="0.2">
      <c r="A112" s="105"/>
    </row>
    <row r="113" spans="1:1" x14ac:dyDescent="0.2">
      <c r="A113" s="105"/>
    </row>
    <row r="114" spans="1:1" x14ac:dyDescent="0.2">
      <c r="A114" s="105"/>
    </row>
    <row r="115" spans="1:1" x14ac:dyDescent="0.2">
      <c r="A115" s="105"/>
    </row>
    <row r="116" spans="1:1" x14ac:dyDescent="0.2">
      <c r="A116" s="105"/>
    </row>
    <row r="117" spans="1:1" x14ac:dyDescent="0.2">
      <c r="A117" s="105"/>
    </row>
    <row r="118" spans="1:1" x14ac:dyDescent="0.2">
      <c r="A118" s="105"/>
    </row>
    <row r="119" spans="1:1" x14ac:dyDescent="0.2">
      <c r="A119" s="105"/>
    </row>
    <row r="120" spans="1:1" x14ac:dyDescent="0.2">
      <c r="A120" s="105"/>
    </row>
    <row r="121" spans="1:1" x14ac:dyDescent="0.2">
      <c r="A121" s="105"/>
    </row>
    <row r="122" spans="1:1" x14ac:dyDescent="0.2">
      <c r="A122" s="105"/>
    </row>
    <row r="123" spans="1:1" x14ac:dyDescent="0.2">
      <c r="A123" s="105"/>
    </row>
    <row r="124" spans="1:1" x14ac:dyDescent="0.2">
      <c r="A124" s="105"/>
    </row>
    <row r="125" spans="1:1" x14ac:dyDescent="0.2">
      <c r="A125" s="105"/>
    </row>
    <row r="126" spans="1:1" x14ac:dyDescent="0.2">
      <c r="A126" s="105"/>
    </row>
    <row r="127" spans="1:1" x14ac:dyDescent="0.2">
      <c r="A127" s="105"/>
    </row>
    <row r="128" spans="1:1" x14ac:dyDescent="0.2">
      <c r="A128" s="105"/>
    </row>
    <row r="129" spans="1:1" x14ac:dyDescent="0.2">
      <c r="A129" s="105"/>
    </row>
    <row r="130" spans="1:1" x14ac:dyDescent="0.2">
      <c r="A130" s="105"/>
    </row>
    <row r="131" spans="1:1" x14ac:dyDescent="0.2">
      <c r="A131" s="105"/>
    </row>
    <row r="132" spans="1:1" x14ac:dyDescent="0.2">
      <c r="A132" s="105"/>
    </row>
    <row r="133" spans="1:1" x14ac:dyDescent="0.2">
      <c r="A133" s="105"/>
    </row>
    <row r="134" spans="1:1" x14ac:dyDescent="0.2">
      <c r="A134" s="105"/>
    </row>
    <row r="135" spans="1:1" x14ac:dyDescent="0.2">
      <c r="A135" s="105"/>
    </row>
    <row r="136" spans="1:1" x14ac:dyDescent="0.2">
      <c r="A136" s="105"/>
    </row>
    <row r="137" spans="1:1" x14ac:dyDescent="0.2">
      <c r="A137" s="105"/>
    </row>
    <row r="138" spans="1:1" x14ac:dyDescent="0.2">
      <c r="A138" s="105"/>
    </row>
    <row r="139" spans="1:1" x14ac:dyDescent="0.2">
      <c r="A139" s="105"/>
    </row>
    <row r="140" spans="1:1" x14ac:dyDescent="0.2">
      <c r="A140" s="105"/>
    </row>
    <row r="141" spans="1:1" x14ac:dyDescent="0.2">
      <c r="A141" s="105"/>
    </row>
    <row r="142" spans="1:1" x14ac:dyDescent="0.2">
      <c r="A142" s="105"/>
    </row>
    <row r="143" spans="1:1" x14ac:dyDescent="0.2">
      <c r="A143" s="105"/>
    </row>
    <row r="144" spans="1:1" x14ac:dyDescent="0.2">
      <c r="A144" s="105"/>
    </row>
    <row r="145" spans="1:1" x14ac:dyDescent="0.2">
      <c r="A145" s="105"/>
    </row>
    <row r="146" spans="1:1" x14ac:dyDescent="0.2">
      <c r="A146" s="105"/>
    </row>
    <row r="147" spans="1:1" x14ac:dyDescent="0.2">
      <c r="A147" s="105"/>
    </row>
    <row r="148" spans="1:1" x14ac:dyDescent="0.2">
      <c r="A148" s="105"/>
    </row>
    <row r="149" spans="1:1" x14ac:dyDescent="0.2">
      <c r="A149" s="105"/>
    </row>
    <row r="150" spans="1:1" x14ac:dyDescent="0.2">
      <c r="A150" s="105"/>
    </row>
    <row r="151" spans="1:1" x14ac:dyDescent="0.2">
      <c r="A151" s="105"/>
    </row>
    <row r="152" spans="1:1" x14ac:dyDescent="0.2">
      <c r="A152" s="105"/>
    </row>
    <row r="153" spans="1:1" x14ac:dyDescent="0.2">
      <c r="A153" s="105"/>
    </row>
    <row r="154" spans="1:1" x14ac:dyDescent="0.2">
      <c r="A154" s="105"/>
    </row>
    <row r="155" spans="1:1" x14ac:dyDescent="0.2">
      <c r="A155" s="105"/>
    </row>
    <row r="156" spans="1:1" x14ac:dyDescent="0.2">
      <c r="A156" s="105"/>
    </row>
    <row r="157" spans="1:1" x14ac:dyDescent="0.2">
      <c r="A157" s="105"/>
    </row>
    <row r="158" spans="1:1" x14ac:dyDescent="0.2">
      <c r="A158" s="105"/>
    </row>
    <row r="159" spans="1:1" x14ac:dyDescent="0.2">
      <c r="A159" s="105"/>
    </row>
    <row r="160" spans="1:1" x14ac:dyDescent="0.2">
      <c r="A160" s="105"/>
    </row>
    <row r="161" spans="1:1" x14ac:dyDescent="0.2">
      <c r="A161" s="105"/>
    </row>
    <row r="162" spans="1:1" x14ac:dyDescent="0.2">
      <c r="A162" s="105"/>
    </row>
    <row r="163" spans="1:1" x14ac:dyDescent="0.2">
      <c r="A163" s="105"/>
    </row>
    <row r="164" spans="1:1" x14ac:dyDescent="0.2">
      <c r="A164" s="105"/>
    </row>
    <row r="165" spans="1:1" x14ac:dyDescent="0.2">
      <c r="A165" s="105"/>
    </row>
    <row r="166" spans="1:1" x14ac:dyDescent="0.2">
      <c r="A166" s="105"/>
    </row>
    <row r="167" spans="1:1" x14ac:dyDescent="0.2">
      <c r="A167" s="105"/>
    </row>
    <row r="168" spans="1:1" x14ac:dyDescent="0.2">
      <c r="A168" s="105"/>
    </row>
    <row r="169" spans="1:1" x14ac:dyDescent="0.2">
      <c r="A169" s="105"/>
    </row>
    <row r="170" spans="1:1" x14ac:dyDescent="0.2">
      <c r="A170" s="105"/>
    </row>
    <row r="171" spans="1:1" x14ac:dyDescent="0.2">
      <c r="A171" s="105"/>
    </row>
    <row r="172" spans="1:1" x14ac:dyDescent="0.2">
      <c r="A172" s="105"/>
    </row>
    <row r="173" spans="1:1" x14ac:dyDescent="0.2">
      <c r="A173" s="105"/>
    </row>
    <row r="174" spans="1:1" x14ac:dyDescent="0.2">
      <c r="A174" s="105"/>
    </row>
    <row r="175" spans="1:1" x14ac:dyDescent="0.2">
      <c r="A175" s="105"/>
    </row>
    <row r="176" spans="1:1" x14ac:dyDescent="0.2">
      <c r="A176" s="105"/>
    </row>
    <row r="177" spans="1:1" x14ac:dyDescent="0.2">
      <c r="A177" s="105"/>
    </row>
    <row r="178" spans="1:1" x14ac:dyDescent="0.2">
      <c r="A178" s="105"/>
    </row>
    <row r="179" spans="1:1" x14ac:dyDescent="0.2">
      <c r="A179" s="105"/>
    </row>
    <row r="180" spans="1:1" x14ac:dyDescent="0.2">
      <c r="A180" s="105"/>
    </row>
    <row r="181" spans="1:1" x14ac:dyDescent="0.2">
      <c r="A181" s="105"/>
    </row>
    <row r="182" spans="1:1" x14ac:dyDescent="0.2">
      <c r="A182" s="105"/>
    </row>
    <row r="183" spans="1:1" x14ac:dyDescent="0.2">
      <c r="A183" s="105"/>
    </row>
    <row r="184" spans="1:1" x14ac:dyDescent="0.2">
      <c r="A184" s="105"/>
    </row>
    <row r="185" spans="1:1" x14ac:dyDescent="0.2">
      <c r="A185" s="105"/>
    </row>
    <row r="186" spans="1:1" x14ac:dyDescent="0.2">
      <c r="A186" s="105"/>
    </row>
    <row r="187" spans="1:1" x14ac:dyDescent="0.2">
      <c r="A187" s="105"/>
    </row>
    <row r="188" spans="1:1" x14ac:dyDescent="0.2">
      <c r="A188" s="105"/>
    </row>
    <row r="189" spans="1:1" x14ac:dyDescent="0.2">
      <c r="A189" s="105"/>
    </row>
    <row r="190" spans="1:1" x14ac:dyDescent="0.2">
      <c r="A190" s="105"/>
    </row>
    <row r="191" spans="1:1" x14ac:dyDescent="0.2">
      <c r="A191" s="105"/>
    </row>
    <row r="192" spans="1:1" x14ac:dyDescent="0.2">
      <c r="A192" s="105"/>
    </row>
    <row r="193" spans="1:1" x14ac:dyDescent="0.2">
      <c r="A193" s="105"/>
    </row>
    <row r="194" spans="1:1" x14ac:dyDescent="0.2">
      <c r="A194" s="105"/>
    </row>
    <row r="195" spans="1:1" x14ac:dyDescent="0.2">
      <c r="A195" s="105"/>
    </row>
    <row r="196" spans="1:1" x14ac:dyDescent="0.2">
      <c r="A196" s="105"/>
    </row>
    <row r="197" spans="1:1" x14ac:dyDescent="0.2">
      <c r="A197" s="105"/>
    </row>
    <row r="198" spans="1:1" x14ac:dyDescent="0.2">
      <c r="A198" s="105"/>
    </row>
    <row r="199" spans="1:1" x14ac:dyDescent="0.2">
      <c r="A199" s="105"/>
    </row>
    <row r="200" spans="1:1" x14ac:dyDescent="0.2">
      <c r="A200" s="105"/>
    </row>
    <row r="201" spans="1:1" x14ac:dyDescent="0.2">
      <c r="A201" s="105"/>
    </row>
    <row r="202" spans="1:1" x14ac:dyDescent="0.2">
      <c r="A202" s="105"/>
    </row>
    <row r="203" spans="1:1" x14ac:dyDescent="0.2">
      <c r="A203" s="105"/>
    </row>
    <row r="204" spans="1:1" x14ac:dyDescent="0.2">
      <c r="A204" s="105"/>
    </row>
    <row r="205" spans="1:1" x14ac:dyDescent="0.2">
      <c r="A205" s="105"/>
    </row>
    <row r="206" spans="1:1" x14ac:dyDescent="0.2">
      <c r="A206" s="105"/>
    </row>
    <row r="207" spans="1:1" x14ac:dyDescent="0.2">
      <c r="A207" s="105"/>
    </row>
    <row r="208" spans="1:1" x14ac:dyDescent="0.2">
      <c r="A208" s="105"/>
    </row>
    <row r="209" spans="1:1" x14ac:dyDescent="0.2">
      <c r="A209" s="105"/>
    </row>
    <row r="210" spans="1:1" x14ac:dyDescent="0.2">
      <c r="A210" s="105"/>
    </row>
    <row r="211" spans="1:1" x14ac:dyDescent="0.2">
      <c r="A211" s="105"/>
    </row>
    <row r="212" spans="1:1" x14ac:dyDescent="0.2">
      <c r="A212" s="105"/>
    </row>
    <row r="213" spans="1:1" x14ac:dyDescent="0.2">
      <c r="A213" s="105"/>
    </row>
    <row r="214" spans="1:1" x14ac:dyDescent="0.2">
      <c r="A214" s="105"/>
    </row>
    <row r="215" spans="1:1" x14ac:dyDescent="0.2">
      <c r="A215" s="105"/>
    </row>
    <row r="216" spans="1:1" x14ac:dyDescent="0.2">
      <c r="A216" s="105"/>
    </row>
    <row r="217" spans="1:1" x14ac:dyDescent="0.2">
      <c r="A217" s="105"/>
    </row>
    <row r="218" spans="1:1" x14ac:dyDescent="0.2">
      <c r="A218" s="105"/>
    </row>
    <row r="219" spans="1:1" x14ac:dyDescent="0.2">
      <c r="A219" s="105"/>
    </row>
    <row r="220" spans="1:1" x14ac:dyDescent="0.2">
      <c r="A220" s="105"/>
    </row>
    <row r="221" spans="1:1" x14ac:dyDescent="0.2">
      <c r="A221" s="105"/>
    </row>
    <row r="222" spans="1:1" x14ac:dyDescent="0.2">
      <c r="A222" s="105"/>
    </row>
    <row r="223" spans="1:1" x14ac:dyDescent="0.2">
      <c r="A223" s="105"/>
    </row>
    <row r="224" spans="1:1" x14ac:dyDescent="0.2">
      <c r="A224" s="105"/>
    </row>
    <row r="225" spans="1:1" x14ac:dyDescent="0.2">
      <c r="A225" s="105"/>
    </row>
    <row r="226" spans="1:1" x14ac:dyDescent="0.2">
      <c r="A226" s="105"/>
    </row>
    <row r="227" spans="1:1" x14ac:dyDescent="0.2">
      <c r="A227" s="105"/>
    </row>
    <row r="228" spans="1:1" x14ac:dyDescent="0.2">
      <c r="A228" s="105"/>
    </row>
    <row r="229" spans="1:1" x14ac:dyDescent="0.2">
      <c r="A229" s="105"/>
    </row>
    <row r="230" spans="1:1" x14ac:dyDescent="0.2">
      <c r="A230" s="105"/>
    </row>
    <row r="231" spans="1:1" x14ac:dyDescent="0.2">
      <c r="A231" s="105"/>
    </row>
    <row r="232" spans="1:1" x14ac:dyDescent="0.2">
      <c r="A232" s="105"/>
    </row>
    <row r="233" spans="1:1" x14ac:dyDescent="0.2">
      <c r="A233" s="105"/>
    </row>
    <row r="234" spans="1:1" x14ac:dyDescent="0.2">
      <c r="A234" s="105"/>
    </row>
    <row r="235" spans="1:1" x14ac:dyDescent="0.2">
      <c r="A235" s="105"/>
    </row>
    <row r="236" spans="1:1" x14ac:dyDescent="0.2">
      <c r="A236" s="105"/>
    </row>
    <row r="237" spans="1:1" x14ac:dyDescent="0.2">
      <c r="A237" s="105"/>
    </row>
    <row r="238" spans="1:1" x14ac:dyDescent="0.2">
      <c r="A238" s="105"/>
    </row>
    <row r="239" spans="1:1" x14ac:dyDescent="0.2">
      <c r="A239" s="105"/>
    </row>
    <row r="240" spans="1:1" x14ac:dyDescent="0.2">
      <c r="A240" s="105"/>
    </row>
    <row r="241" spans="1:1" x14ac:dyDescent="0.2">
      <c r="A241" s="105"/>
    </row>
    <row r="242" spans="1:1" x14ac:dyDescent="0.2">
      <c r="A242" s="105"/>
    </row>
    <row r="243" spans="1:1" x14ac:dyDescent="0.2">
      <c r="A243" s="105"/>
    </row>
    <row r="244" spans="1:1" x14ac:dyDescent="0.2">
      <c r="A244" s="105"/>
    </row>
    <row r="245" spans="1:1" x14ac:dyDescent="0.2">
      <c r="A245" s="105"/>
    </row>
    <row r="246" spans="1:1" x14ac:dyDescent="0.2">
      <c r="A246" s="105"/>
    </row>
    <row r="247" spans="1:1" x14ac:dyDescent="0.2">
      <c r="A247" s="105"/>
    </row>
    <row r="248" spans="1:1" x14ac:dyDescent="0.2">
      <c r="A248" s="105"/>
    </row>
    <row r="249" spans="1:1" x14ac:dyDescent="0.2">
      <c r="A249" s="105"/>
    </row>
    <row r="250" spans="1:1" x14ac:dyDescent="0.2">
      <c r="A250" s="105"/>
    </row>
    <row r="251" spans="1:1" x14ac:dyDescent="0.2">
      <c r="A251" s="105"/>
    </row>
    <row r="252" spans="1:1" x14ac:dyDescent="0.2">
      <c r="A252" s="105"/>
    </row>
    <row r="253" spans="1:1" x14ac:dyDescent="0.2">
      <c r="A253" s="105"/>
    </row>
    <row r="254" spans="1:1" x14ac:dyDescent="0.2">
      <c r="A254" s="105"/>
    </row>
    <row r="255" spans="1:1" x14ac:dyDescent="0.2">
      <c r="A255" s="105"/>
    </row>
    <row r="256" spans="1:1" x14ac:dyDescent="0.2">
      <c r="A256" s="105"/>
    </row>
    <row r="257" spans="1:1" x14ac:dyDescent="0.2">
      <c r="A257" s="105"/>
    </row>
    <row r="258" spans="1:1" x14ac:dyDescent="0.2">
      <c r="A258" s="105"/>
    </row>
    <row r="259" spans="1:1" x14ac:dyDescent="0.2">
      <c r="A259" s="105"/>
    </row>
    <row r="260" spans="1:1" x14ac:dyDescent="0.2">
      <c r="A260" s="105"/>
    </row>
    <row r="261" spans="1:1" x14ac:dyDescent="0.2">
      <c r="A261" s="105"/>
    </row>
    <row r="262" spans="1:1" x14ac:dyDescent="0.2">
      <c r="A262" s="105"/>
    </row>
    <row r="263" spans="1:1" x14ac:dyDescent="0.2">
      <c r="A263" s="105"/>
    </row>
    <row r="264" spans="1:1" x14ac:dyDescent="0.2">
      <c r="A264" s="105"/>
    </row>
    <row r="265" spans="1:1" x14ac:dyDescent="0.2">
      <c r="A265" s="105"/>
    </row>
    <row r="266" spans="1:1" x14ac:dyDescent="0.2">
      <c r="A266" s="105"/>
    </row>
    <row r="267" spans="1:1" x14ac:dyDescent="0.2">
      <c r="A267" s="105"/>
    </row>
    <row r="268" spans="1:1" x14ac:dyDescent="0.2">
      <c r="A268" s="105"/>
    </row>
    <row r="269" spans="1:1" x14ac:dyDescent="0.2">
      <c r="A269" s="105"/>
    </row>
    <row r="270" spans="1:1" x14ac:dyDescent="0.2">
      <c r="A270" s="105"/>
    </row>
    <row r="271" spans="1:1" x14ac:dyDescent="0.2">
      <c r="A271" s="105"/>
    </row>
    <row r="272" spans="1:1" x14ac:dyDescent="0.2">
      <c r="A272" s="105"/>
    </row>
    <row r="273" spans="1:1" x14ac:dyDescent="0.2">
      <c r="A273" s="105"/>
    </row>
    <row r="274" spans="1:1" x14ac:dyDescent="0.2">
      <c r="A274" s="105"/>
    </row>
    <row r="275" spans="1:1" x14ac:dyDescent="0.2">
      <c r="A275" s="105"/>
    </row>
    <row r="276" spans="1:1" x14ac:dyDescent="0.2">
      <c r="A276" s="105"/>
    </row>
    <row r="277" spans="1:1" x14ac:dyDescent="0.2">
      <c r="A277" s="105"/>
    </row>
    <row r="278" spans="1:1" x14ac:dyDescent="0.2">
      <c r="A278" s="105"/>
    </row>
    <row r="279" spans="1:1" x14ac:dyDescent="0.2">
      <c r="A279" s="105"/>
    </row>
    <row r="280" spans="1:1" x14ac:dyDescent="0.2">
      <c r="A280" s="105"/>
    </row>
    <row r="281" spans="1:1" x14ac:dyDescent="0.2">
      <c r="A281" s="105"/>
    </row>
    <row r="282" spans="1:1" x14ac:dyDescent="0.2">
      <c r="A282" s="105"/>
    </row>
    <row r="283" spans="1:1" x14ac:dyDescent="0.2">
      <c r="A283" s="105"/>
    </row>
    <row r="284" spans="1:1" x14ac:dyDescent="0.2">
      <c r="A284" s="105"/>
    </row>
    <row r="285" spans="1:1" x14ac:dyDescent="0.2">
      <c r="A285" s="105"/>
    </row>
    <row r="286" spans="1:1" x14ac:dyDescent="0.2">
      <c r="A286" s="105"/>
    </row>
    <row r="287" spans="1:1" x14ac:dyDescent="0.2">
      <c r="A287" s="105"/>
    </row>
    <row r="288" spans="1:1" x14ac:dyDescent="0.2">
      <c r="A288" s="105"/>
    </row>
    <row r="289" spans="1:1" x14ac:dyDescent="0.2">
      <c r="A289" s="105"/>
    </row>
    <row r="290" spans="1:1" x14ac:dyDescent="0.2">
      <c r="A290" s="105"/>
    </row>
    <row r="291" spans="1:1" x14ac:dyDescent="0.2">
      <c r="A291" s="105"/>
    </row>
    <row r="292" spans="1:1" x14ac:dyDescent="0.2">
      <c r="A292" s="105"/>
    </row>
    <row r="293" spans="1:1" x14ac:dyDescent="0.2">
      <c r="A293" s="105"/>
    </row>
    <row r="294" spans="1:1" x14ac:dyDescent="0.2">
      <c r="A294" s="105"/>
    </row>
    <row r="295" spans="1:1" x14ac:dyDescent="0.2">
      <c r="A295" s="105"/>
    </row>
    <row r="296" spans="1:1" x14ac:dyDescent="0.2">
      <c r="A296" s="105"/>
    </row>
    <row r="297" spans="1:1" x14ac:dyDescent="0.2">
      <c r="A297" s="105"/>
    </row>
    <row r="298" spans="1:1" x14ac:dyDescent="0.2">
      <c r="A298" s="105"/>
    </row>
    <row r="299" spans="1:1" x14ac:dyDescent="0.2">
      <c r="A299" s="105"/>
    </row>
    <row r="300" spans="1:1" x14ac:dyDescent="0.2">
      <c r="A300" s="105"/>
    </row>
    <row r="301" spans="1:1" x14ac:dyDescent="0.2">
      <c r="A301" s="105"/>
    </row>
    <row r="302" spans="1:1" x14ac:dyDescent="0.2">
      <c r="A302" s="105"/>
    </row>
    <row r="303" spans="1:1" x14ac:dyDescent="0.2">
      <c r="A303" s="105"/>
    </row>
    <row r="304" spans="1:1" x14ac:dyDescent="0.2">
      <c r="A304" s="105"/>
    </row>
    <row r="305" spans="1:1" x14ac:dyDescent="0.2">
      <c r="A305" s="105"/>
    </row>
    <row r="306" spans="1:1" x14ac:dyDescent="0.2">
      <c r="A306" s="105"/>
    </row>
    <row r="307" spans="1:1" x14ac:dyDescent="0.2">
      <c r="A307" s="105"/>
    </row>
    <row r="308" spans="1:1" x14ac:dyDescent="0.2">
      <c r="A308" s="105"/>
    </row>
    <row r="309" spans="1:1" x14ac:dyDescent="0.2">
      <c r="A309" s="105"/>
    </row>
    <row r="310" spans="1:1" x14ac:dyDescent="0.2">
      <c r="A310" s="105"/>
    </row>
    <row r="311" spans="1:1" x14ac:dyDescent="0.2">
      <c r="A311" s="105"/>
    </row>
    <row r="312" spans="1:1" x14ac:dyDescent="0.2">
      <c r="A312" s="105"/>
    </row>
    <row r="313" spans="1:1" x14ac:dyDescent="0.2">
      <c r="A313" s="105"/>
    </row>
    <row r="314" spans="1:1" x14ac:dyDescent="0.2">
      <c r="A314" s="105"/>
    </row>
    <row r="315" spans="1:1" x14ac:dyDescent="0.2">
      <c r="A315" s="105"/>
    </row>
    <row r="316" spans="1:1" x14ac:dyDescent="0.2">
      <c r="A316" s="105"/>
    </row>
    <row r="317" spans="1:1" x14ac:dyDescent="0.2">
      <c r="A317" s="105"/>
    </row>
    <row r="318" spans="1:1" x14ac:dyDescent="0.2">
      <c r="A318" s="105"/>
    </row>
    <row r="319" spans="1:1" x14ac:dyDescent="0.2">
      <c r="A319" s="105"/>
    </row>
    <row r="320" spans="1:1" x14ac:dyDescent="0.2">
      <c r="A320" s="105"/>
    </row>
    <row r="321" spans="1:1" x14ac:dyDescent="0.2">
      <c r="A321" s="105"/>
    </row>
    <row r="322" spans="1:1" x14ac:dyDescent="0.2">
      <c r="A322" s="105"/>
    </row>
    <row r="323" spans="1:1" x14ac:dyDescent="0.2">
      <c r="A323" s="105"/>
    </row>
    <row r="324" spans="1:1" x14ac:dyDescent="0.2">
      <c r="A324" s="105"/>
    </row>
    <row r="325" spans="1:1" x14ac:dyDescent="0.2">
      <c r="A325" s="105"/>
    </row>
    <row r="326" spans="1:1" x14ac:dyDescent="0.2">
      <c r="A326" s="105"/>
    </row>
    <row r="327" spans="1:1" x14ac:dyDescent="0.2">
      <c r="A327" s="105"/>
    </row>
    <row r="328" spans="1:1" x14ac:dyDescent="0.2">
      <c r="A328" s="105"/>
    </row>
    <row r="329" spans="1:1" x14ac:dyDescent="0.2">
      <c r="A329" s="105"/>
    </row>
    <row r="330" spans="1:1" x14ac:dyDescent="0.2">
      <c r="A330" s="105"/>
    </row>
    <row r="331" spans="1:1" x14ac:dyDescent="0.2">
      <c r="A331" s="105"/>
    </row>
    <row r="332" spans="1:1" x14ac:dyDescent="0.2">
      <c r="A332" s="105"/>
    </row>
    <row r="333" spans="1:1" x14ac:dyDescent="0.2">
      <c r="A333" s="105"/>
    </row>
    <row r="334" spans="1:1" x14ac:dyDescent="0.2">
      <c r="A334" s="105"/>
    </row>
    <row r="335" spans="1:1" x14ac:dyDescent="0.2">
      <c r="A335" s="105"/>
    </row>
    <row r="336" spans="1:1" x14ac:dyDescent="0.2">
      <c r="A336" s="105"/>
    </row>
    <row r="337" spans="1:1" x14ac:dyDescent="0.2">
      <c r="A337" s="105"/>
    </row>
    <row r="338" spans="1:1" x14ac:dyDescent="0.2">
      <c r="A338" s="105"/>
    </row>
    <row r="339" spans="1:1" x14ac:dyDescent="0.2">
      <c r="A339" s="105"/>
    </row>
    <row r="340" spans="1:1" x14ac:dyDescent="0.2">
      <c r="A340" s="105"/>
    </row>
    <row r="341" spans="1:1" x14ac:dyDescent="0.2">
      <c r="A341" s="105"/>
    </row>
    <row r="342" spans="1:1" x14ac:dyDescent="0.2">
      <c r="A342" s="105"/>
    </row>
    <row r="343" spans="1:1" x14ac:dyDescent="0.2">
      <c r="A343" s="105"/>
    </row>
    <row r="344" spans="1:1" x14ac:dyDescent="0.2">
      <c r="A344" s="105"/>
    </row>
    <row r="345" spans="1:1" x14ac:dyDescent="0.2">
      <c r="A345" s="105"/>
    </row>
    <row r="346" spans="1:1" x14ac:dyDescent="0.2">
      <c r="A346" s="105"/>
    </row>
    <row r="347" spans="1:1" x14ac:dyDescent="0.2">
      <c r="A347" s="105"/>
    </row>
    <row r="348" spans="1:1" x14ac:dyDescent="0.2">
      <c r="A348" s="105"/>
    </row>
    <row r="349" spans="1:1" x14ac:dyDescent="0.2">
      <c r="A349" s="105"/>
    </row>
    <row r="350" spans="1:1" x14ac:dyDescent="0.2">
      <c r="A350" s="105"/>
    </row>
    <row r="351" spans="1:1" x14ac:dyDescent="0.2">
      <c r="A351" s="105"/>
    </row>
    <row r="352" spans="1:1" x14ac:dyDescent="0.2">
      <c r="A352" s="105"/>
    </row>
    <row r="353" spans="1:1" x14ac:dyDescent="0.2">
      <c r="A353" s="105"/>
    </row>
    <row r="354" spans="1:1" x14ac:dyDescent="0.2">
      <c r="A354" s="105"/>
    </row>
    <row r="355" spans="1:1" x14ac:dyDescent="0.2">
      <c r="A355" s="105"/>
    </row>
    <row r="356" spans="1:1" x14ac:dyDescent="0.2">
      <c r="A356" s="105"/>
    </row>
    <row r="357" spans="1:1" x14ac:dyDescent="0.2">
      <c r="A357" s="105"/>
    </row>
    <row r="358" spans="1:1" x14ac:dyDescent="0.2">
      <c r="A358" s="105"/>
    </row>
    <row r="359" spans="1:1" x14ac:dyDescent="0.2">
      <c r="A359" s="105"/>
    </row>
    <row r="360" spans="1:1" x14ac:dyDescent="0.2">
      <c r="A360" s="105"/>
    </row>
    <row r="361" spans="1:1" x14ac:dyDescent="0.2">
      <c r="A361" s="105"/>
    </row>
    <row r="362" spans="1:1" x14ac:dyDescent="0.2">
      <c r="A362" s="105"/>
    </row>
    <row r="363" spans="1:1" x14ac:dyDescent="0.2">
      <c r="A363" s="105"/>
    </row>
    <row r="364" spans="1:1" x14ac:dyDescent="0.2">
      <c r="A364" s="105"/>
    </row>
    <row r="365" spans="1:1" x14ac:dyDescent="0.2">
      <c r="A365" s="105"/>
    </row>
    <row r="366" spans="1:1" x14ac:dyDescent="0.2">
      <c r="A366" s="105"/>
    </row>
    <row r="367" spans="1:1" x14ac:dyDescent="0.2">
      <c r="A367" s="105"/>
    </row>
    <row r="368" spans="1:1" x14ac:dyDescent="0.2">
      <c r="A368" s="105"/>
    </row>
    <row r="369" spans="1:1" x14ac:dyDescent="0.2">
      <c r="A369" s="105"/>
    </row>
    <row r="370" spans="1:1" x14ac:dyDescent="0.2">
      <c r="A370" s="105"/>
    </row>
    <row r="371" spans="1:1" x14ac:dyDescent="0.2">
      <c r="A371" s="105"/>
    </row>
    <row r="372" spans="1:1" x14ac:dyDescent="0.2">
      <c r="A372" s="105"/>
    </row>
    <row r="373" spans="1:1" x14ac:dyDescent="0.2">
      <c r="A373" s="105"/>
    </row>
    <row r="374" spans="1:1" x14ac:dyDescent="0.2">
      <c r="A374" s="105"/>
    </row>
    <row r="375" spans="1:1" x14ac:dyDescent="0.2">
      <c r="A375" s="105"/>
    </row>
    <row r="376" spans="1:1" x14ac:dyDescent="0.2">
      <c r="A376" s="105"/>
    </row>
    <row r="377" spans="1:1" x14ac:dyDescent="0.2">
      <c r="A377" s="105"/>
    </row>
    <row r="378" spans="1:1" x14ac:dyDescent="0.2">
      <c r="A378" s="105"/>
    </row>
    <row r="379" spans="1:1" x14ac:dyDescent="0.2">
      <c r="A379" s="105"/>
    </row>
    <row r="380" spans="1:1" x14ac:dyDescent="0.2">
      <c r="A380" s="105"/>
    </row>
    <row r="381" spans="1:1" x14ac:dyDescent="0.2">
      <c r="A381" s="105"/>
    </row>
    <row r="382" spans="1:1" x14ac:dyDescent="0.2">
      <c r="A382" s="105"/>
    </row>
    <row r="383" spans="1:1" x14ac:dyDescent="0.2">
      <c r="A383" s="105"/>
    </row>
    <row r="384" spans="1:1" x14ac:dyDescent="0.2">
      <c r="A384" s="105"/>
    </row>
    <row r="385" spans="1:1" x14ac:dyDescent="0.2">
      <c r="A385" s="105"/>
    </row>
    <row r="386" spans="1:1" x14ac:dyDescent="0.2">
      <c r="A386" s="105"/>
    </row>
    <row r="387" spans="1:1" x14ac:dyDescent="0.2">
      <c r="A387" s="105"/>
    </row>
    <row r="388" spans="1:1" x14ac:dyDescent="0.2">
      <c r="A388" s="105"/>
    </row>
    <row r="389" spans="1:1" x14ac:dyDescent="0.2">
      <c r="A389" s="105"/>
    </row>
    <row r="390" spans="1:1" x14ac:dyDescent="0.2">
      <c r="A390" s="105"/>
    </row>
    <row r="391" spans="1:1" x14ac:dyDescent="0.2">
      <c r="A391" s="105"/>
    </row>
    <row r="392" spans="1:1" x14ac:dyDescent="0.2">
      <c r="A392" s="105"/>
    </row>
    <row r="393" spans="1:1" x14ac:dyDescent="0.2">
      <c r="A393" s="105"/>
    </row>
    <row r="394" spans="1:1" x14ac:dyDescent="0.2">
      <c r="A394" s="105"/>
    </row>
    <row r="395" spans="1:1" x14ac:dyDescent="0.2">
      <c r="A395" s="105"/>
    </row>
    <row r="396" spans="1:1" x14ac:dyDescent="0.2">
      <c r="A396" s="105"/>
    </row>
    <row r="397" spans="1:1" x14ac:dyDescent="0.2">
      <c r="A397" s="105"/>
    </row>
    <row r="398" spans="1:1" x14ac:dyDescent="0.2">
      <c r="A398" s="105"/>
    </row>
    <row r="399" spans="1:1" x14ac:dyDescent="0.2">
      <c r="A399" s="105"/>
    </row>
    <row r="400" spans="1:1" x14ac:dyDescent="0.2">
      <c r="A400" s="105"/>
    </row>
    <row r="401" spans="1:1" x14ac:dyDescent="0.2">
      <c r="A401" s="105"/>
    </row>
    <row r="402" spans="1:1" x14ac:dyDescent="0.2">
      <c r="A402" s="105"/>
    </row>
    <row r="403" spans="1:1" x14ac:dyDescent="0.2">
      <c r="A403" s="105"/>
    </row>
    <row r="404" spans="1:1" x14ac:dyDescent="0.2">
      <c r="A404" s="105"/>
    </row>
    <row r="405" spans="1:1" x14ac:dyDescent="0.2">
      <c r="A405" s="105"/>
    </row>
    <row r="406" spans="1:1" x14ac:dyDescent="0.2">
      <c r="A406" s="105"/>
    </row>
    <row r="407" spans="1:1" x14ac:dyDescent="0.2">
      <c r="A407" s="105"/>
    </row>
    <row r="408" spans="1:1" x14ac:dyDescent="0.2">
      <c r="A408" s="105"/>
    </row>
    <row r="409" spans="1:1" x14ac:dyDescent="0.2">
      <c r="A409" s="105"/>
    </row>
    <row r="410" spans="1:1" x14ac:dyDescent="0.2">
      <c r="A410" s="105"/>
    </row>
    <row r="411" spans="1:1" x14ac:dyDescent="0.2">
      <c r="A411" s="105"/>
    </row>
    <row r="412" spans="1:1" x14ac:dyDescent="0.2">
      <c r="A412" s="105"/>
    </row>
    <row r="413" spans="1:1" x14ac:dyDescent="0.2">
      <c r="A413" s="105"/>
    </row>
    <row r="414" spans="1:1" x14ac:dyDescent="0.2">
      <c r="A414" s="105"/>
    </row>
    <row r="415" spans="1:1" x14ac:dyDescent="0.2">
      <c r="A415" s="105"/>
    </row>
    <row r="416" spans="1:1" x14ac:dyDescent="0.2">
      <c r="A416" s="105"/>
    </row>
    <row r="417" spans="1:1" x14ac:dyDescent="0.2">
      <c r="A417" s="105"/>
    </row>
    <row r="418" spans="1:1" x14ac:dyDescent="0.2">
      <c r="A418" s="105"/>
    </row>
    <row r="419" spans="1:1" x14ac:dyDescent="0.2">
      <c r="A419" s="105"/>
    </row>
    <row r="420" spans="1:1" x14ac:dyDescent="0.2">
      <c r="A420" s="105"/>
    </row>
    <row r="421" spans="1:1" x14ac:dyDescent="0.2">
      <c r="A421" s="105"/>
    </row>
    <row r="422" spans="1:1" x14ac:dyDescent="0.2">
      <c r="A422" s="105"/>
    </row>
    <row r="423" spans="1:1" x14ac:dyDescent="0.2">
      <c r="A423" s="105"/>
    </row>
    <row r="424" spans="1:1" x14ac:dyDescent="0.2">
      <c r="A424" s="105"/>
    </row>
    <row r="425" spans="1:1" x14ac:dyDescent="0.2">
      <c r="A425" s="105"/>
    </row>
    <row r="426" spans="1:1" x14ac:dyDescent="0.2">
      <c r="A426" s="105"/>
    </row>
    <row r="427" spans="1:1" x14ac:dyDescent="0.2">
      <c r="A427" s="105"/>
    </row>
    <row r="428" spans="1:1" x14ac:dyDescent="0.2">
      <c r="A428" s="105"/>
    </row>
    <row r="429" spans="1:1" x14ac:dyDescent="0.2">
      <c r="A429" s="105"/>
    </row>
    <row r="430" spans="1:1" x14ac:dyDescent="0.2">
      <c r="A430" s="105"/>
    </row>
    <row r="431" spans="1:1" x14ac:dyDescent="0.2">
      <c r="A431" s="105"/>
    </row>
    <row r="432" spans="1:1" x14ac:dyDescent="0.2">
      <c r="A432" s="105"/>
    </row>
    <row r="433" spans="1:1" x14ac:dyDescent="0.2">
      <c r="A433" s="105"/>
    </row>
    <row r="434" spans="1:1" x14ac:dyDescent="0.2">
      <c r="A434" s="105"/>
    </row>
    <row r="435" spans="1:1" x14ac:dyDescent="0.2">
      <c r="A435" s="105"/>
    </row>
    <row r="436" spans="1:1" x14ac:dyDescent="0.2">
      <c r="A436" s="105"/>
    </row>
    <row r="437" spans="1:1" x14ac:dyDescent="0.2">
      <c r="A437" s="105"/>
    </row>
    <row r="438" spans="1:1" x14ac:dyDescent="0.2">
      <c r="A438" s="105"/>
    </row>
    <row r="439" spans="1:1" x14ac:dyDescent="0.2">
      <c r="A439" s="105"/>
    </row>
    <row r="440" spans="1:1" x14ac:dyDescent="0.2">
      <c r="A440" s="105"/>
    </row>
    <row r="441" spans="1:1" x14ac:dyDescent="0.2">
      <c r="A441" s="105"/>
    </row>
    <row r="442" spans="1:1" x14ac:dyDescent="0.2">
      <c r="A442" s="105"/>
    </row>
    <row r="443" spans="1:1" x14ac:dyDescent="0.2">
      <c r="A443" s="105"/>
    </row>
    <row r="444" spans="1:1" x14ac:dyDescent="0.2">
      <c r="A444" s="105"/>
    </row>
    <row r="445" spans="1:1" x14ac:dyDescent="0.2">
      <c r="A445" s="105"/>
    </row>
    <row r="446" spans="1:1" x14ac:dyDescent="0.2">
      <c r="A446" s="105"/>
    </row>
    <row r="447" spans="1:1" x14ac:dyDescent="0.2">
      <c r="A447" s="105"/>
    </row>
    <row r="448" spans="1:1" x14ac:dyDescent="0.2">
      <c r="A448" s="105"/>
    </row>
    <row r="449" spans="1:1" x14ac:dyDescent="0.2">
      <c r="A449" s="105"/>
    </row>
    <row r="450" spans="1:1" x14ac:dyDescent="0.2">
      <c r="A450" s="105"/>
    </row>
    <row r="451" spans="1:1" x14ac:dyDescent="0.2">
      <c r="A451" s="105"/>
    </row>
    <row r="452" spans="1:1" x14ac:dyDescent="0.2">
      <c r="A452" s="105"/>
    </row>
    <row r="453" spans="1:1" x14ac:dyDescent="0.2">
      <c r="A453" s="105"/>
    </row>
    <row r="454" spans="1:1" x14ac:dyDescent="0.2">
      <c r="A454" s="105"/>
    </row>
    <row r="455" spans="1:1" x14ac:dyDescent="0.2">
      <c r="A455" s="105"/>
    </row>
    <row r="456" spans="1:1" x14ac:dyDescent="0.2">
      <c r="A456" s="105"/>
    </row>
    <row r="457" spans="1:1" x14ac:dyDescent="0.2">
      <c r="A457" s="105"/>
    </row>
    <row r="458" spans="1:1" x14ac:dyDescent="0.2">
      <c r="A458" s="105"/>
    </row>
    <row r="459" spans="1:1" x14ac:dyDescent="0.2">
      <c r="A459" s="105"/>
    </row>
    <row r="460" spans="1:1" x14ac:dyDescent="0.2">
      <c r="A460" s="105"/>
    </row>
    <row r="461" spans="1:1" x14ac:dyDescent="0.2">
      <c r="A461" s="105"/>
    </row>
    <row r="462" spans="1:1" x14ac:dyDescent="0.2">
      <c r="A462" s="105"/>
    </row>
    <row r="463" spans="1:1" x14ac:dyDescent="0.2">
      <c r="A463" s="105"/>
    </row>
    <row r="464" spans="1:1" x14ac:dyDescent="0.2">
      <c r="A464" s="105"/>
    </row>
    <row r="465" spans="1:1" x14ac:dyDescent="0.2">
      <c r="A465" s="105"/>
    </row>
    <row r="466" spans="1:1" x14ac:dyDescent="0.2">
      <c r="A466" s="105"/>
    </row>
    <row r="467" spans="1:1" x14ac:dyDescent="0.2">
      <c r="A467" s="105"/>
    </row>
    <row r="468" spans="1:1" x14ac:dyDescent="0.2">
      <c r="A468" s="105"/>
    </row>
    <row r="469" spans="1:1" x14ac:dyDescent="0.2">
      <c r="A469" s="105"/>
    </row>
    <row r="470" spans="1:1" x14ac:dyDescent="0.2">
      <c r="A470" s="105"/>
    </row>
    <row r="471" spans="1:1" x14ac:dyDescent="0.2">
      <c r="A471" s="105"/>
    </row>
    <row r="472" spans="1:1" x14ac:dyDescent="0.2">
      <c r="A472" s="105"/>
    </row>
    <row r="473" spans="1:1" x14ac:dyDescent="0.2">
      <c r="A473" s="105"/>
    </row>
    <row r="474" spans="1:1" x14ac:dyDescent="0.2">
      <c r="A474" s="105"/>
    </row>
    <row r="475" spans="1:1" x14ac:dyDescent="0.2">
      <c r="A475" s="105"/>
    </row>
    <row r="476" spans="1:1" x14ac:dyDescent="0.2">
      <c r="A476" s="105"/>
    </row>
    <row r="477" spans="1:1" x14ac:dyDescent="0.2">
      <c r="A477" s="105"/>
    </row>
    <row r="478" spans="1:1" x14ac:dyDescent="0.2">
      <c r="A478" s="105"/>
    </row>
    <row r="479" spans="1:1" x14ac:dyDescent="0.2">
      <c r="A479" s="105"/>
    </row>
    <row r="480" spans="1:1" x14ac:dyDescent="0.2">
      <c r="A480" s="105"/>
    </row>
    <row r="481" spans="1:1" x14ac:dyDescent="0.2">
      <c r="A481" s="105"/>
    </row>
    <row r="482" spans="1:1" x14ac:dyDescent="0.2">
      <c r="A482" s="105"/>
    </row>
    <row r="483" spans="1:1" x14ac:dyDescent="0.2">
      <c r="A483" s="105"/>
    </row>
    <row r="484" spans="1:1" x14ac:dyDescent="0.2">
      <c r="A484" s="105"/>
    </row>
    <row r="485" spans="1:1" x14ac:dyDescent="0.2">
      <c r="A485" s="105"/>
    </row>
    <row r="486" spans="1:1" x14ac:dyDescent="0.2">
      <c r="A486" s="105"/>
    </row>
    <row r="487" spans="1:1" x14ac:dyDescent="0.2">
      <c r="A487" s="105"/>
    </row>
    <row r="488" spans="1:1" x14ac:dyDescent="0.2">
      <c r="A488" s="105"/>
    </row>
    <row r="489" spans="1:1" x14ac:dyDescent="0.2">
      <c r="A489" s="105"/>
    </row>
    <row r="490" spans="1:1" x14ac:dyDescent="0.2">
      <c r="A490" s="105"/>
    </row>
    <row r="491" spans="1:1" x14ac:dyDescent="0.2">
      <c r="A491" s="105"/>
    </row>
    <row r="492" spans="1:1" x14ac:dyDescent="0.2">
      <c r="A492" s="105"/>
    </row>
    <row r="493" spans="1:1" x14ac:dyDescent="0.2">
      <c r="A493" s="105"/>
    </row>
    <row r="494" spans="1:1" x14ac:dyDescent="0.2">
      <c r="A494" s="105"/>
    </row>
    <row r="495" spans="1:1" x14ac:dyDescent="0.2">
      <c r="A495" s="105"/>
    </row>
    <row r="496" spans="1:1" x14ac:dyDescent="0.2">
      <c r="A496" s="105"/>
    </row>
    <row r="497" spans="1:1" x14ac:dyDescent="0.2">
      <c r="A497" s="105"/>
    </row>
    <row r="498" spans="1:1" x14ac:dyDescent="0.2">
      <c r="A498" s="105"/>
    </row>
    <row r="499" spans="1:1" x14ac:dyDescent="0.2">
      <c r="A499" s="105"/>
    </row>
    <row r="500" spans="1:1" x14ac:dyDescent="0.2">
      <c r="A500" s="105"/>
    </row>
    <row r="501" spans="1:1" x14ac:dyDescent="0.2">
      <c r="A501" s="105"/>
    </row>
    <row r="502" spans="1:1" x14ac:dyDescent="0.2">
      <c r="A502" s="105"/>
    </row>
    <row r="503" spans="1:1" x14ac:dyDescent="0.2">
      <c r="A503" s="105"/>
    </row>
    <row r="504" spans="1:1" x14ac:dyDescent="0.2">
      <c r="A504" s="105"/>
    </row>
    <row r="505" spans="1:1" x14ac:dyDescent="0.2">
      <c r="A505" s="105"/>
    </row>
    <row r="506" spans="1:1" x14ac:dyDescent="0.2">
      <c r="A506" s="105"/>
    </row>
    <row r="507" spans="1:1" x14ac:dyDescent="0.2">
      <c r="A507" s="105"/>
    </row>
    <row r="508" spans="1:1" x14ac:dyDescent="0.2">
      <c r="A508" s="105"/>
    </row>
    <row r="509" spans="1:1" x14ac:dyDescent="0.2">
      <c r="A509" s="105"/>
    </row>
    <row r="510" spans="1:1" x14ac:dyDescent="0.2">
      <c r="A510" s="105"/>
    </row>
    <row r="511" spans="1:1" x14ac:dyDescent="0.2">
      <c r="A511" s="105"/>
    </row>
    <row r="512" spans="1:1" x14ac:dyDescent="0.2">
      <c r="A512" s="105"/>
    </row>
    <row r="513" spans="1:1" x14ac:dyDescent="0.2">
      <c r="A513" s="105"/>
    </row>
    <row r="514" spans="1:1" x14ac:dyDescent="0.2">
      <c r="A514" s="105"/>
    </row>
    <row r="515" spans="1:1" x14ac:dyDescent="0.2">
      <c r="A515" s="105"/>
    </row>
    <row r="516" spans="1:1" x14ac:dyDescent="0.2">
      <c r="A516" s="105"/>
    </row>
    <row r="517" spans="1:1" x14ac:dyDescent="0.2">
      <c r="A517" s="105"/>
    </row>
    <row r="518" spans="1:1" x14ac:dyDescent="0.2">
      <c r="A518" s="105"/>
    </row>
    <row r="519" spans="1:1" x14ac:dyDescent="0.2">
      <c r="A519" s="105"/>
    </row>
    <row r="520" spans="1:1" x14ac:dyDescent="0.2">
      <c r="A520" s="105"/>
    </row>
    <row r="521" spans="1:1" x14ac:dyDescent="0.2">
      <c r="A521" s="105"/>
    </row>
    <row r="522" spans="1:1" x14ac:dyDescent="0.2">
      <c r="A522" s="105"/>
    </row>
    <row r="523" spans="1:1" x14ac:dyDescent="0.2">
      <c r="A523" s="105"/>
    </row>
    <row r="524" spans="1:1" x14ac:dyDescent="0.2">
      <c r="A524" s="105"/>
    </row>
    <row r="525" spans="1:1" x14ac:dyDescent="0.2">
      <c r="A525" s="105"/>
    </row>
    <row r="526" spans="1:1" x14ac:dyDescent="0.2">
      <c r="A526" s="105"/>
    </row>
    <row r="527" spans="1:1" x14ac:dyDescent="0.2">
      <c r="A527" s="105"/>
    </row>
    <row r="528" spans="1:1" x14ac:dyDescent="0.2">
      <c r="A528" s="105"/>
    </row>
    <row r="529" spans="1:1" x14ac:dyDescent="0.2">
      <c r="A529" s="105"/>
    </row>
    <row r="530" spans="1:1" x14ac:dyDescent="0.2">
      <c r="A530" s="105"/>
    </row>
    <row r="531" spans="1:1" x14ac:dyDescent="0.2">
      <c r="A531" s="105"/>
    </row>
    <row r="532" spans="1:1" x14ac:dyDescent="0.2">
      <c r="A532" s="105"/>
    </row>
    <row r="533" spans="1:1" x14ac:dyDescent="0.2">
      <c r="A533" s="105"/>
    </row>
    <row r="534" spans="1:1" x14ac:dyDescent="0.2">
      <c r="A534" s="105"/>
    </row>
    <row r="535" spans="1:1" x14ac:dyDescent="0.2">
      <c r="A535" s="105"/>
    </row>
    <row r="536" spans="1:1" x14ac:dyDescent="0.2">
      <c r="A536" s="105"/>
    </row>
    <row r="537" spans="1:1" x14ac:dyDescent="0.2">
      <c r="A537" s="105"/>
    </row>
    <row r="538" spans="1:1" x14ac:dyDescent="0.2">
      <c r="A538" s="105"/>
    </row>
    <row r="539" spans="1:1" x14ac:dyDescent="0.2">
      <c r="A539" s="105"/>
    </row>
    <row r="540" spans="1:1" x14ac:dyDescent="0.2">
      <c r="A540" s="105"/>
    </row>
    <row r="541" spans="1:1" x14ac:dyDescent="0.2">
      <c r="A541" s="105"/>
    </row>
    <row r="542" spans="1:1" x14ac:dyDescent="0.2">
      <c r="A542" s="105"/>
    </row>
    <row r="543" spans="1:1" x14ac:dyDescent="0.2">
      <c r="A543" s="105"/>
    </row>
    <row r="544" spans="1:1" x14ac:dyDescent="0.2">
      <c r="A544" s="105"/>
    </row>
    <row r="545" spans="1:1" x14ac:dyDescent="0.2">
      <c r="A545" s="105"/>
    </row>
    <row r="546" spans="1:1" x14ac:dyDescent="0.2">
      <c r="A546" s="105"/>
    </row>
    <row r="547" spans="1:1" x14ac:dyDescent="0.2">
      <c r="A547" s="105"/>
    </row>
    <row r="548" spans="1:1" x14ac:dyDescent="0.2">
      <c r="A548" s="105"/>
    </row>
    <row r="549" spans="1:1" x14ac:dyDescent="0.2">
      <c r="A549" s="105"/>
    </row>
    <row r="550" spans="1:1" x14ac:dyDescent="0.2">
      <c r="A550" s="105"/>
    </row>
    <row r="551" spans="1:1" x14ac:dyDescent="0.2">
      <c r="A551" s="105"/>
    </row>
    <row r="552" spans="1:1" x14ac:dyDescent="0.2">
      <c r="A552" s="105"/>
    </row>
    <row r="553" spans="1:1" x14ac:dyDescent="0.2">
      <c r="A553" s="105"/>
    </row>
    <row r="554" spans="1:1" x14ac:dyDescent="0.2">
      <c r="A554" s="105"/>
    </row>
    <row r="555" spans="1:1" x14ac:dyDescent="0.2">
      <c r="A555" s="105"/>
    </row>
    <row r="556" spans="1:1" x14ac:dyDescent="0.2">
      <c r="A556" s="105"/>
    </row>
    <row r="557" spans="1:1" x14ac:dyDescent="0.2">
      <c r="A557" s="105"/>
    </row>
    <row r="558" spans="1:1" x14ac:dyDescent="0.2">
      <c r="A558" s="105"/>
    </row>
    <row r="559" spans="1:1" x14ac:dyDescent="0.2">
      <c r="A559" s="105"/>
    </row>
    <row r="560" spans="1:1" x14ac:dyDescent="0.2">
      <c r="A560" s="105"/>
    </row>
    <row r="561" spans="1:1" x14ac:dyDescent="0.2">
      <c r="A561" s="105"/>
    </row>
    <row r="562" spans="1:1" x14ac:dyDescent="0.2">
      <c r="A562" s="105"/>
    </row>
    <row r="563" spans="1:1" x14ac:dyDescent="0.2">
      <c r="A563" s="105"/>
    </row>
    <row r="564" spans="1:1" x14ac:dyDescent="0.2">
      <c r="A564" s="105"/>
    </row>
    <row r="565" spans="1:1" x14ac:dyDescent="0.2">
      <c r="A565" s="105"/>
    </row>
    <row r="566" spans="1:1" x14ac:dyDescent="0.2">
      <c r="A566" s="105"/>
    </row>
    <row r="567" spans="1:1" x14ac:dyDescent="0.2">
      <c r="A567" s="105"/>
    </row>
    <row r="568" spans="1:1" x14ac:dyDescent="0.2">
      <c r="A568" s="105"/>
    </row>
    <row r="569" spans="1:1" x14ac:dyDescent="0.2">
      <c r="A569" s="105"/>
    </row>
    <row r="570" spans="1:1" x14ac:dyDescent="0.2">
      <c r="A570" s="105"/>
    </row>
    <row r="571" spans="1:1" x14ac:dyDescent="0.2">
      <c r="A571" s="105"/>
    </row>
    <row r="572" spans="1:1" x14ac:dyDescent="0.2">
      <c r="A572" s="105"/>
    </row>
    <row r="573" spans="1:1" x14ac:dyDescent="0.2">
      <c r="A573" s="105"/>
    </row>
    <row r="574" spans="1:1" x14ac:dyDescent="0.2">
      <c r="A574" s="105"/>
    </row>
    <row r="575" spans="1:1" x14ac:dyDescent="0.2">
      <c r="A575" s="105"/>
    </row>
    <row r="576" spans="1:1" x14ac:dyDescent="0.2">
      <c r="A576" s="105"/>
    </row>
    <row r="577" spans="1:1" x14ac:dyDescent="0.2">
      <c r="A577" s="105"/>
    </row>
    <row r="578" spans="1:1" x14ac:dyDescent="0.2">
      <c r="A578" s="105"/>
    </row>
    <row r="579" spans="1:1" x14ac:dyDescent="0.2">
      <c r="A579" s="105"/>
    </row>
    <row r="580" spans="1:1" x14ac:dyDescent="0.2">
      <c r="A580" s="105"/>
    </row>
    <row r="581" spans="1:1" x14ac:dyDescent="0.2">
      <c r="A581" s="105"/>
    </row>
    <row r="582" spans="1:1" x14ac:dyDescent="0.2">
      <c r="A582" s="105"/>
    </row>
    <row r="583" spans="1:1" x14ac:dyDescent="0.2">
      <c r="A583" s="105"/>
    </row>
    <row r="584" spans="1:1" x14ac:dyDescent="0.2">
      <c r="A584" s="105"/>
    </row>
    <row r="585" spans="1:1" x14ac:dyDescent="0.2">
      <c r="A585" s="105"/>
    </row>
    <row r="586" spans="1:1" x14ac:dyDescent="0.2">
      <c r="A586" s="105"/>
    </row>
    <row r="587" spans="1:1" x14ac:dyDescent="0.2">
      <c r="A587" s="105"/>
    </row>
    <row r="588" spans="1:1" x14ac:dyDescent="0.2">
      <c r="A588" s="105"/>
    </row>
    <row r="589" spans="1:1" x14ac:dyDescent="0.2">
      <c r="A589" s="105"/>
    </row>
    <row r="590" spans="1:1" x14ac:dyDescent="0.2">
      <c r="A590" s="105"/>
    </row>
    <row r="591" spans="1:1" x14ac:dyDescent="0.2">
      <c r="A591" s="105"/>
    </row>
    <row r="592" spans="1:1" x14ac:dyDescent="0.2">
      <c r="A592" s="105"/>
    </row>
    <row r="593" spans="1:1" x14ac:dyDescent="0.2">
      <c r="A593" s="105"/>
    </row>
    <row r="594" spans="1:1" x14ac:dyDescent="0.2">
      <c r="A594" s="105"/>
    </row>
    <row r="595" spans="1:1" x14ac:dyDescent="0.2">
      <c r="A595" s="105"/>
    </row>
    <row r="596" spans="1:1" x14ac:dyDescent="0.2">
      <c r="A596" s="105"/>
    </row>
    <row r="597" spans="1:1" x14ac:dyDescent="0.2">
      <c r="A597" s="105"/>
    </row>
    <row r="598" spans="1:1" x14ac:dyDescent="0.2">
      <c r="A598" s="105"/>
    </row>
    <row r="599" spans="1:1" x14ac:dyDescent="0.2">
      <c r="A599" s="105"/>
    </row>
    <row r="600" spans="1:1" x14ac:dyDescent="0.2">
      <c r="A600" s="105"/>
    </row>
    <row r="601" spans="1:1" x14ac:dyDescent="0.2">
      <c r="A601" s="105"/>
    </row>
    <row r="602" spans="1:1" x14ac:dyDescent="0.2">
      <c r="A602" s="105"/>
    </row>
    <row r="603" spans="1:1" x14ac:dyDescent="0.2">
      <c r="A603" s="105"/>
    </row>
    <row r="604" spans="1:1" x14ac:dyDescent="0.2">
      <c r="A604" s="105"/>
    </row>
    <row r="605" spans="1:1" x14ac:dyDescent="0.2">
      <c r="A605" s="105"/>
    </row>
    <row r="606" spans="1:1" x14ac:dyDescent="0.2">
      <c r="A606" s="105"/>
    </row>
    <row r="607" spans="1:1" x14ac:dyDescent="0.2">
      <c r="A607" s="105"/>
    </row>
    <row r="608" spans="1:1" x14ac:dyDescent="0.2">
      <c r="A608" s="105"/>
    </row>
    <row r="609" spans="1:1" x14ac:dyDescent="0.2">
      <c r="A609" s="105"/>
    </row>
    <row r="610" spans="1:1" x14ac:dyDescent="0.2">
      <c r="A610" s="105"/>
    </row>
    <row r="611" spans="1:1" x14ac:dyDescent="0.2">
      <c r="A611" s="105"/>
    </row>
    <row r="612" spans="1:1" x14ac:dyDescent="0.2">
      <c r="A612" s="105"/>
    </row>
    <row r="613" spans="1:1" x14ac:dyDescent="0.2">
      <c r="A613" s="105"/>
    </row>
    <row r="614" spans="1:1" x14ac:dyDescent="0.2">
      <c r="A614" s="105"/>
    </row>
    <row r="615" spans="1:1" x14ac:dyDescent="0.2">
      <c r="A615" s="105"/>
    </row>
    <row r="616" spans="1:1" x14ac:dyDescent="0.2">
      <c r="A616" s="105"/>
    </row>
    <row r="617" spans="1:1" x14ac:dyDescent="0.2">
      <c r="A617" s="105"/>
    </row>
    <row r="618" spans="1:1" x14ac:dyDescent="0.2">
      <c r="A618" s="105"/>
    </row>
    <row r="619" spans="1:1" x14ac:dyDescent="0.2">
      <c r="A619" s="105"/>
    </row>
    <row r="620" spans="1:1" x14ac:dyDescent="0.2">
      <c r="A620" s="105"/>
    </row>
    <row r="621" spans="1:1" x14ac:dyDescent="0.2">
      <c r="A621" s="105"/>
    </row>
    <row r="622" spans="1:1" x14ac:dyDescent="0.2">
      <c r="A622" s="105"/>
    </row>
    <row r="623" spans="1:1" x14ac:dyDescent="0.2">
      <c r="A623" s="105"/>
    </row>
    <row r="624" spans="1:1" x14ac:dyDescent="0.2">
      <c r="A624" s="105"/>
    </row>
    <row r="625" spans="1:1" x14ac:dyDescent="0.2">
      <c r="A625" s="105"/>
    </row>
    <row r="626" spans="1:1" x14ac:dyDescent="0.2">
      <c r="A626" s="105"/>
    </row>
    <row r="627" spans="1:1" x14ac:dyDescent="0.2">
      <c r="A627" s="105"/>
    </row>
    <row r="628" spans="1:1" x14ac:dyDescent="0.2">
      <c r="A628" s="105"/>
    </row>
    <row r="629" spans="1:1" x14ac:dyDescent="0.2">
      <c r="A629" s="105"/>
    </row>
    <row r="630" spans="1:1" x14ac:dyDescent="0.2">
      <c r="A630" s="105"/>
    </row>
    <row r="631" spans="1:1" x14ac:dyDescent="0.2">
      <c r="A631" s="105"/>
    </row>
    <row r="632" spans="1:1" x14ac:dyDescent="0.2">
      <c r="A632" s="105"/>
    </row>
    <row r="633" spans="1:1" x14ac:dyDescent="0.2">
      <c r="A633" s="105"/>
    </row>
    <row r="634" spans="1:1" x14ac:dyDescent="0.2">
      <c r="A634" s="105"/>
    </row>
    <row r="635" spans="1:1" x14ac:dyDescent="0.2">
      <c r="A635" s="105"/>
    </row>
    <row r="636" spans="1:1" x14ac:dyDescent="0.2">
      <c r="A636" s="105"/>
    </row>
    <row r="637" spans="1:1" x14ac:dyDescent="0.2">
      <c r="A637" s="105"/>
    </row>
    <row r="638" spans="1:1" x14ac:dyDescent="0.2">
      <c r="A638" s="105"/>
    </row>
    <row r="639" spans="1:1" x14ac:dyDescent="0.2">
      <c r="A639" s="105"/>
    </row>
    <row r="640" spans="1:1" x14ac:dyDescent="0.2">
      <c r="A640" s="105"/>
    </row>
    <row r="641" spans="1:1" x14ac:dyDescent="0.2">
      <c r="A641" s="105"/>
    </row>
    <row r="642" spans="1:1" x14ac:dyDescent="0.2">
      <c r="A642" s="105"/>
    </row>
    <row r="643" spans="1:1" x14ac:dyDescent="0.2">
      <c r="A643" s="105"/>
    </row>
    <row r="644" spans="1:1" x14ac:dyDescent="0.2">
      <c r="A644" s="105"/>
    </row>
    <row r="645" spans="1:1" x14ac:dyDescent="0.2">
      <c r="A645" s="105"/>
    </row>
    <row r="646" spans="1:1" x14ac:dyDescent="0.2">
      <c r="A646" s="105"/>
    </row>
    <row r="647" spans="1:1" x14ac:dyDescent="0.2">
      <c r="A647" s="105"/>
    </row>
    <row r="648" spans="1:1" x14ac:dyDescent="0.2">
      <c r="A648" s="105"/>
    </row>
    <row r="649" spans="1:1" x14ac:dyDescent="0.2">
      <c r="A649" s="105"/>
    </row>
    <row r="650" spans="1:1" x14ac:dyDescent="0.2">
      <c r="A650" s="105"/>
    </row>
    <row r="651" spans="1:1" x14ac:dyDescent="0.2">
      <c r="A651" s="105"/>
    </row>
    <row r="652" spans="1:1" x14ac:dyDescent="0.2">
      <c r="A652" s="105"/>
    </row>
    <row r="653" spans="1:1" x14ac:dyDescent="0.2">
      <c r="A653" s="105"/>
    </row>
    <row r="654" spans="1:1" x14ac:dyDescent="0.2">
      <c r="A654" s="105"/>
    </row>
    <row r="655" spans="1:1" x14ac:dyDescent="0.2">
      <c r="A655" s="105"/>
    </row>
    <row r="656" spans="1:1" x14ac:dyDescent="0.2">
      <c r="A656" s="105"/>
    </row>
    <row r="657" spans="1:1" x14ac:dyDescent="0.2">
      <c r="A657" s="105"/>
    </row>
    <row r="658" spans="1:1" x14ac:dyDescent="0.2">
      <c r="A658" s="105"/>
    </row>
    <row r="659" spans="1:1" x14ac:dyDescent="0.2">
      <c r="A659" s="105"/>
    </row>
    <row r="660" spans="1:1" x14ac:dyDescent="0.2">
      <c r="A660" s="105"/>
    </row>
    <row r="661" spans="1:1" x14ac:dyDescent="0.2">
      <c r="A661" s="105"/>
    </row>
    <row r="662" spans="1:1" x14ac:dyDescent="0.2">
      <c r="A662" s="105"/>
    </row>
    <row r="663" spans="1:1" x14ac:dyDescent="0.2">
      <c r="A663" s="105"/>
    </row>
    <row r="664" spans="1:1" x14ac:dyDescent="0.2">
      <c r="A664" s="105"/>
    </row>
    <row r="665" spans="1:1" x14ac:dyDescent="0.2">
      <c r="A665" s="105"/>
    </row>
    <row r="666" spans="1:1" x14ac:dyDescent="0.2">
      <c r="A666" s="105"/>
    </row>
    <row r="667" spans="1:1" x14ac:dyDescent="0.2">
      <c r="A667" s="105"/>
    </row>
    <row r="668" spans="1:1" x14ac:dyDescent="0.2">
      <c r="A668" s="105"/>
    </row>
    <row r="669" spans="1:1" x14ac:dyDescent="0.2">
      <c r="A669" s="105"/>
    </row>
    <row r="670" spans="1:1" x14ac:dyDescent="0.2">
      <c r="A670" s="105"/>
    </row>
    <row r="671" spans="1:1" x14ac:dyDescent="0.2">
      <c r="A671" s="105"/>
    </row>
    <row r="672" spans="1:1" x14ac:dyDescent="0.2">
      <c r="A672" s="105"/>
    </row>
    <row r="673" spans="1:1" x14ac:dyDescent="0.2">
      <c r="A673" s="105"/>
    </row>
    <row r="674" spans="1:1" x14ac:dyDescent="0.2">
      <c r="A674" s="105"/>
    </row>
    <row r="675" spans="1:1" x14ac:dyDescent="0.2">
      <c r="A675" s="105"/>
    </row>
    <row r="676" spans="1:1" x14ac:dyDescent="0.2">
      <c r="A676" s="105"/>
    </row>
    <row r="677" spans="1:1" x14ac:dyDescent="0.2">
      <c r="A677" s="105"/>
    </row>
    <row r="678" spans="1:1" x14ac:dyDescent="0.2">
      <c r="A678" s="105"/>
    </row>
    <row r="679" spans="1:1" x14ac:dyDescent="0.2">
      <c r="A679" s="105"/>
    </row>
    <row r="680" spans="1:1" x14ac:dyDescent="0.2">
      <c r="A680" s="105"/>
    </row>
    <row r="681" spans="1:1" x14ac:dyDescent="0.2">
      <c r="A681" s="105"/>
    </row>
    <row r="682" spans="1:1" x14ac:dyDescent="0.2">
      <c r="A682" s="105"/>
    </row>
    <row r="683" spans="1:1" x14ac:dyDescent="0.2">
      <c r="A683" s="105"/>
    </row>
    <row r="684" spans="1:1" x14ac:dyDescent="0.2">
      <c r="A684" s="105"/>
    </row>
    <row r="685" spans="1:1" x14ac:dyDescent="0.2">
      <c r="A685" s="105"/>
    </row>
    <row r="686" spans="1:1" x14ac:dyDescent="0.2">
      <c r="A686" s="105"/>
    </row>
    <row r="687" spans="1:1" x14ac:dyDescent="0.2">
      <c r="A687" s="105"/>
    </row>
    <row r="688" spans="1:1" x14ac:dyDescent="0.2">
      <c r="A688" s="105"/>
    </row>
    <row r="689" spans="1:1" x14ac:dyDescent="0.2">
      <c r="A689" s="105"/>
    </row>
    <row r="690" spans="1:1" x14ac:dyDescent="0.2">
      <c r="A690" s="105"/>
    </row>
    <row r="691" spans="1:1" x14ac:dyDescent="0.2">
      <c r="A691" s="105"/>
    </row>
    <row r="692" spans="1:1" x14ac:dyDescent="0.2">
      <c r="A692" s="105"/>
    </row>
    <row r="693" spans="1:1" x14ac:dyDescent="0.2">
      <c r="A693" s="105"/>
    </row>
    <row r="694" spans="1:1" x14ac:dyDescent="0.2">
      <c r="A694" s="105"/>
    </row>
    <row r="695" spans="1:1" x14ac:dyDescent="0.2">
      <c r="A695" s="105"/>
    </row>
    <row r="696" spans="1:1" x14ac:dyDescent="0.2">
      <c r="A696" s="105"/>
    </row>
    <row r="697" spans="1:1" x14ac:dyDescent="0.2">
      <c r="A697" s="105"/>
    </row>
    <row r="698" spans="1:1" x14ac:dyDescent="0.2">
      <c r="A698" s="105"/>
    </row>
    <row r="699" spans="1:1" x14ac:dyDescent="0.2">
      <c r="A699" s="105"/>
    </row>
    <row r="700" spans="1:1" x14ac:dyDescent="0.2">
      <c r="A700" s="105"/>
    </row>
    <row r="701" spans="1:1" x14ac:dyDescent="0.2">
      <c r="A701" s="105"/>
    </row>
    <row r="702" spans="1:1" x14ac:dyDescent="0.2">
      <c r="A702" s="105"/>
    </row>
    <row r="703" spans="1:1" x14ac:dyDescent="0.2">
      <c r="A703" s="105"/>
    </row>
    <row r="704" spans="1:1" x14ac:dyDescent="0.2">
      <c r="A704" s="105"/>
    </row>
    <row r="705" spans="1:1" x14ac:dyDescent="0.2">
      <c r="A705" s="105"/>
    </row>
    <row r="706" spans="1:1" x14ac:dyDescent="0.2">
      <c r="A706" s="105"/>
    </row>
    <row r="707" spans="1:1" x14ac:dyDescent="0.2">
      <c r="A707" s="105"/>
    </row>
    <row r="708" spans="1:1" x14ac:dyDescent="0.2">
      <c r="A708" s="105"/>
    </row>
    <row r="709" spans="1:1" x14ac:dyDescent="0.2">
      <c r="A709" s="105"/>
    </row>
    <row r="710" spans="1:1" x14ac:dyDescent="0.2">
      <c r="A710" s="105"/>
    </row>
    <row r="711" spans="1:1" x14ac:dyDescent="0.2">
      <c r="A711" s="105"/>
    </row>
    <row r="712" spans="1:1" x14ac:dyDescent="0.2">
      <c r="A712" s="105"/>
    </row>
    <row r="713" spans="1:1" x14ac:dyDescent="0.2">
      <c r="A713" s="105"/>
    </row>
    <row r="714" spans="1:1" x14ac:dyDescent="0.2">
      <c r="A714" s="105"/>
    </row>
    <row r="715" spans="1:1" x14ac:dyDescent="0.2">
      <c r="A715" s="105"/>
    </row>
    <row r="716" spans="1:1" x14ac:dyDescent="0.2">
      <c r="A716" s="105"/>
    </row>
    <row r="717" spans="1:1" x14ac:dyDescent="0.2">
      <c r="A717" s="105"/>
    </row>
    <row r="718" spans="1:1" x14ac:dyDescent="0.2">
      <c r="A718" s="105"/>
    </row>
    <row r="719" spans="1:1" x14ac:dyDescent="0.2">
      <c r="A719" s="105"/>
    </row>
    <row r="720" spans="1:1" x14ac:dyDescent="0.2">
      <c r="A720" s="105"/>
    </row>
    <row r="721" spans="1:1" x14ac:dyDescent="0.2">
      <c r="A721" s="105"/>
    </row>
    <row r="722" spans="1:1" x14ac:dyDescent="0.2">
      <c r="A722" s="105"/>
    </row>
    <row r="723" spans="1:1" x14ac:dyDescent="0.2">
      <c r="A723" s="105"/>
    </row>
    <row r="724" spans="1:1" x14ac:dyDescent="0.2">
      <c r="A724" s="105"/>
    </row>
    <row r="725" spans="1:1" x14ac:dyDescent="0.2">
      <c r="A725" s="105"/>
    </row>
    <row r="726" spans="1:1" x14ac:dyDescent="0.2">
      <c r="A726" s="105"/>
    </row>
    <row r="727" spans="1:1" x14ac:dyDescent="0.2">
      <c r="A727" s="105"/>
    </row>
    <row r="728" spans="1:1" x14ac:dyDescent="0.2">
      <c r="A728" s="105"/>
    </row>
    <row r="729" spans="1:1" x14ac:dyDescent="0.2">
      <c r="A729" s="105"/>
    </row>
    <row r="730" spans="1:1" x14ac:dyDescent="0.2">
      <c r="A730" s="105"/>
    </row>
    <row r="731" spans="1:1" x14ac:dyDescent="0.2">
      <c r="A731" s="105"/>
    </row>
    <row r="732" spans="1:1" x14ac:dyDescent="0.2">
      <c r="A732" s="105"/>
    </row>
    <row r="733" spans="1:1" x14ac:dyDescent="0.2">
      <c r="A733" s="105"/>
    </row>
    <row r="734" spans="1:1" x14ac:dyDescent="0.2">
      <c r="A734" s="105"/>
    </row>
    <row r="735" spans="1:1" x14ac:dyDescent="0.2">
      <c r="A735" s="105"/>
    </row>
    <row r="736" spans="1:1" x14ac:dyDescent="0.2">
      <c r="A736" s="105"/>
    </row>
    <row r="737" spans="1:1" x14ac:dyDescent="0.2">
      <c r="A737" s="105"/>
    </row>
    <row r="738" spans="1:1" x14ac:dyDescent="0.2">
      <c r="A738" s="105"/>
    </row>
    <row r="739" spans="1:1" x14ac:dyDescent="0.2">
      <c r="A739" s="105"/>
    </row>
    <row r="740" spans="1:1" x14ac:dyDescent="0.2">
      <c r="A740" s="105"/>
    </row>
    <row r="741" spans="1:1" x14ac:dyDescent="0.2">
      <c r="A741" s="105"/>
    </row>
    <row r="742" spans="1:1" x14ac:dyDescent="0.2">
      <c r="A742" s="105"/>
    </row>
    <row r="743" spans="1:1" x14ac:dyDescent="0.2">
      <c r="A743" s="105"/>
    </row>
    <row r="744" spans="1:1" x14ac:dyDescent="0.2">
      <c r="A744" s="105"/>
    </row>
    <row r="745" spans="1:1" x14ac:dyDescent="0.2">
      <c r="A745" s="105"/>
    </row>
    <row r="746" spans="1:1" x14ac:dyDescent="0.2">
      <c r="A746" s="105"/>
    </row>
    <row r="747" spans="1:1" x14ac:dyDescent="0.2">
      <c r="A747" s="105"/>
    </row>
    <row r="748" spans="1:1" x14ac:dyDescent="0.2">
      <c r="A748" s="105"/>
    </row>
    <row r="749" spans="1:1" x14ac:dyDescent="0.2">
      <c r="A749" s="105"/>
    </row>
    <row r="750" spans="1:1" x14ac:dyDescent="0.2">
      <c r="A750" s="105"/>
    </row>
    <row r="751" spans="1:1" x14ac:dyDescent="0.2">
      <c r="A751" s="105"/>
    </row>
    <row r="752" spans="1:1" x14ac:dyDescent="0.2">
      <c r="A752" s="105"/>
    </row>
    <row r="753" spans="1:1" x14ac:dyDescent="0.2">
      <c r="A753" s="105"/>
    </row>
    <row r="754" spans="1:1" x14ac:dyDescent="0.2">
      <c r="A754" s="105"/>
    </row>
    <row r="755" spans="1:1" x14ac:dyDescent="0.2">
      <c r="A755" s="105"/>
    </row>
    <row r="756" spans="1:1" x14ac:dyDescent="0.2">
      <c r="A756" s="105"/>
    </row>
    <row r="757" spans="1:1" x14ac:dyDescent="0.2">
      <c r="A757" s="105"/>
    </row>
    <row r="758" spans="1:1" x14ac:dyDescent="0.2">
      <c r="A758" s="105"/>
    </row>
    <row r="759" spans="1:1" x14ac:dyDescent="0.2">
      <c r="A759" s="105"/>
    </row>
    <row r="760" spans="1:1" x14ac:dyDescent="0.2">
      <c r="A760" s="105"/>
    </row>
    <row r="761" spans="1:1" x14ac:dyDescent="0.2">
      <c r="A761" s="105"/>
    </row>
    <row r="762" spans="1:1" x14ac:dyDescent="0.2">
      <c r="A762" s="105"/>
    </row>
    <row r="763" spans="1:1" x14ac:dyDescent="0.2">
      <c r="A763" s="105"/>
    </row>
    <row r="764" spans="1:1" x14ac:dyDescent="0.2">
      <c r="A764" s="105"/>
    </row>
    <row r="765" spans="1:1" x14ac:dyDescent="0.2">
      <c r="A765" s="105"/>
    </row>
    <row r="766" spans="1:1" x14ac:dyDescent="0.2">
      <c r="A766" s="105"/>
    </row>
    <row r="767" spans="1:1" x14ac:dyDescent="0.2">
      <c r="A767" s="105"/>
    </row>
    <row r="768" spans="1:1" x14ac:dyDescent="0.2">
      <c r="A768" s="105"/>
    </row>
    <row r="769" spans="1:1" x14ac:dyDescent="0.2">
      <c r="A769" s="105"/>
    </row>
    <row r="770" spans="1:1" x14ac:dyDescent="0.2">
      <c r="A770" s="105"/>
    </row>
    <row r="771" spans="1:1" x14ac:dyDescent="0.2">
      <c r="A771" s="105"/>
    </row>
    <row r="772" spans="1:1" x14ac:dyDescent="0.2">
      <c r="A772" s="105"/>
    </row>
    <row r="773" spans="1:1" x14ac:dyDescent="0.2">
      <c r="A773" s="105"/>
    </row>
    <row r="774" spans="1:1" x14ac:dyDescent="0.2">
      <c r="A774" s="105"/>
    </row>
    <row r="775" spans="1:1" x14ac:dyDescent="0.2">
      <c r="A775" s="105"/>
    </row>
    <row r="776" spans="1:1" x14ac:dyDescent="0.2">
      <c r="A776" s="105"/>
    </row>
    <row r="777" spans="1:1" x14ac:dyDescent="0.2">
      <c r="A777" s="105"/>
    </row>
    <row r="778" spans="1:1" x14ac:dyDescent="0.2">
      <c r="A778" s="105"/>
    </row>
    <row r="779" spans="1:1" x14ac:dyDescent="0.2">
      <c r="A779" s="105"/>
    </row>
    <row r="780" spans="1:1" x14ac:dyDescent="0.2">
      <c r="A780" s="105"/>
    </row>
    <row r="781" spans="1:1" x14ac:dyDescent="0.2">
      <c r="A781" s="105"/>
    </row>
    <row r="782" spans="1:1" x14ac:dyDescent="0.2">
      <c r="A782" s="105"/>
    </row>
    <row r="783" spans="1:1" x14ac:dyDescent="0.2">
      <c r="A783" s="105"/>
    </row>
    <row r="784" spans="1:1" x14ac:dyDescent="0.2">
      <c r="A784" s="105"/>
    </row>
    <row r="785" spans="1:1" x14ac:dyDescent="0.2">
      <c r="A785" s="105"/>
    </row>
    <row r="786" spans="1:1" x14ac:dyDescent="0.2">
      <c r="A786" s="105"/>
    </row>
    <row r="787" spans="1:1" x14ac:dyDescent="0.2">
      <c r="A787" s="105"/>
    </row>
    <row r="788" spans="1:1" x14ac:dyDescent="0.2">
      <c r="A788" s="105"/>
    </row>
    <row r="789" spans="1:1" x14ac:dyDescent="0.2">
      <c r="A789" s="105"/>
    </row>
    <row r="790" spans="1:1" x14ac:dyDescent="0.2">
      <c r="A790" s="105"/>
    </row>
    <row r="791" spans="1:1" x14ac:dyDescent="0.2">
      <c r="A791" s="105"/>
    </row>
    <row r="792" spans="1:1" x14ac:dyDescent="0.2">
      <c r="A792" s="105"/>
    </row>
    <row r="793" spans="1:1" x14ac:dyDescent="0.2">
      <c r="A793" s="105"/>
    </row>
    <row r="794" spans="1:1" x14ac:dyDescent="0.2">
      <c r="A794" s="105"/>
    </row>
    <row r="795" spans="1:1" x14ac:dyDescent="0.2">
      <c r="A795" s="105"/>
    </row>
    <row r="796" spans="1:1" x14ac:dyDescent="0.2">
      <c r="A796" s="105"/>
    </row>
    <row r="797" spans="1:1" x14ac:dyDescent="0.2">
      <c r="A797" s="105"/>
    </row>
    <row r="798" spans="1:1" x14ac:dyDescent="0.2">
      <c r="A798" s="105"/>
    </row>
    <row r="799" spans="1:1" x14ac:dyDescent="0.2">
      <c r="A799" s="105"/>
    </row>
    <row r="800" spans="1:1" x14ac:dyDescent="0.2">
      <c r="A800" s="105"/>
    </row>
    <row r="801" spans="1:1" x14ac:dyDescent="0.2">
      <c r="A801" s="105"/>
    </row>
    <row r="802" spans="1:1" x14ac:dyDescent="0.2">
      <c r="A802" s="105"/>
    </row>
    <row r="803" spans="1:1" x14ac:dyDescent="0.2">
      <c r="A803" s="105"/>
    </row>
    <row r="804" spans="1:1" x14ac:dyDescent="0.2">
      <c r="A804" s="105"/>
    </row>
    <row r="805" spans="1:1" x14ac:dyDescent="0.2">
      <c r="A805" s="105"/>
    </row>
    <row r="806" spans="1:1" x14ac:dyDescent="0.2">
      <c r="A806" s="105"/>
    </row>
    <row r="807" spans="1:1" x14ac:dyDescent="0.2">
      <c r="A807" s="105"/>
    </row>
    <row r="808" spans="1:1" x14ac:dyDescent="0.2">
      <c r="A808" s="105"/>
    </row>
    <row r="809" spans="1:1" x14ac:dyDescent="0.2">
      <c r="A809" s="105"/>
    </row>
    <row r="810" spans="1:1" x14ac:dyDescent="0.2">
      <c r="A810" s="105"/>
    </row>
    <row r="811" spans="1:1" x14ac:dyDescent="0.2">
      <c r="A811" s="105"/>
    </row>
    <row r="812" spans="1:1" x14ac:dyDescent="0.2">
      <c r="A812" s="105"/>
    </row>
    <row r="813" spans="1:1" x14ac:dyDescent="0.2">
      <c r="A813" s="105"/>
    </row>
    <row r="814" spans="1:1" x14ac:dyDescent="0.2">
      <c r="A814" s="105"/>
    </row>
    <row r="815" spans="1:1" x14ac:dyDescent="0.2">
      <c r="A815" s="105"/>
    </row>
    <row r="816" spans="1:1" x14ac:dyDescent="0.2">
      <c r="A816" s="105"/>
    </row>
    <row r="817" spans="1:1" x14ac:dyDescent="0.2">
      <c r="A817" s="105"/>
    </row>
    <row r="818" spans="1:1" x14ac:dyDescent="0.2">
      <c r="A818" s="105"/>
    </row>
    <row r="819" spans="1:1" x14ac:dyDescent="0.2">
      <c r="A819" s="105"/>
    </row>
    <row r="820" spans="1:1" x14ac:dyDescent="0.2">
      <c r="A820" s="105"/>
    </row>
    <row r="821" spans="1:1" x14ac:dyDescent="0.2">
      <c r="A821" s="105"/>
    </row>
    <row r="822" spans="1:1" x14ac:dyDescent="0.2">
      <c r="A822" s="105"/>
    </row>
    <row r="823" spans="1:1" x14ac:dyDescent="0.2">
      <c r="A823" s="105"/>
    </row>
    <row r="824" spans="1:1" x14ac:dyDescent="0.2">
      <c r="A824" s="105"/>
    </row>
    <row r="825" spans="1:1" x14ac:dyDescent="0.2">
      <c r="A825" s="105"/>
    </row>
    <row r="826" spans="1:1" x14ac:dyDescent="0.2">
      <c r="A826" s="105"/>
    </row>
    <row r="827" spans="1:1" x14ac:dyDescent="0.2">
      <c r="A827" s="105"/>
    </row>
    <row r="828" spans="1:1" x14ac:dyDescent="0.2">
      <c r="A828" s="105"/>
    </row>
    <row r="829" spans="1:1" x14ac:dyDescent="0.2">
      <c r="A829" s="105"/>
    </row>
    <row r="830" spans="1:1" x14ac:dyDescent="0.2">
      <c r="A830" s="105"/>
    </row>
    <row r="831" spans="1:1" x14ac:dyDescent="0.2">
      <c r="A831" s="105"/>
    </row>
    <row r="832" spans="1:1" x14ac:dyDescent="0.2">
      <c r="A832" s="105"/>
    </row>
    <row r="833" spans="1:1" x14ac:dyDescent="0.2">
      <c r="A833" s="105"/>
    </row>
    <row r="834" spans="1:1" x14ac:dyDescent="0.2">
      <c r="A834" s="105"/>
    </row>
    <row r="835" spans="1:1" x14ac:dyDescent="0.2">
      <c r="A835" s="105"/>
    </row>
    <row r="836" spans="1:1" x14ac:dyDescent="0.2">
      <c r="A836" s="105"/>
    </row>
    <row r="837" spans="1:1" x14ac:dyDescent="0.2">
      <c r="A837" s="105"/>
    </row>
    <row r="838" spans="1:1" x14ac:dyDescent="0.2">
      <c r="A838" s="105"/>
    </row>
    <row r="839" spans="1:1" x14ac:dyDescent="0.2">
      <c r="A839" s="105"/>
    </row>
    <row r="840" spans="1:1" x14ac:dyDescent="0.2">
      <c r="A840" s="105"/>
    </row>
    <row r="841" spans="1:1" x14ac:dyDescent="0.2">
      <c r="A841" s="105"/>
    </row>
    <row r="842" spans="1:1" x14ac:dyDescent="0.2">
      <c r="A842" s="105"/>
    </row>
    <row r="843" spans="1:1" x14ac:dyDescent="0.2">
      <c r="A843" s="105"/>
    </row>
    <row r="844" spans="1:1" x14ac:dyDescent="0.2">
      <c r="A844" s="105"/>
    </row>
    <row r="845" spans="1:1" x14ac:dyDescent="0.2">
      <c r="A845" s="105"/>
    </row>
    <row r="846" spans="1:1" x14ac:dyDescent="0.2">
      <c r="A846" s="105"/>
    </row>
    <row r="847" spans="1:1" x14ac:dyDescent="0.2">
      <c r="A847" s="105"/>
    </row>
    <row r="848" spans="1:1" x14ac:dyDescent="0.2">
      <c r="A848" s="105"/>
    </row>
    <row r="849" spans="1:1" x14ac:dyDescent="0.2">
      <c r="A849" s="105"/>
    </row>
    <row r="850" spans="1:1" x14ac:dyDescent="0.2">
      <c r="A850" s="105"/>
    </row>
    <row r="851" spans="1:1" x14ac:dyDescent="0.2">
      <c r="A851" s="105"/>
    </row>
    <row r="852" spans="1:1" x14ac:dyDescent="0.2">
      <c r="A852" s="105"/>
    </row>
    <row r="853" spans="1:1" x14ac:dyDescent="0.2">
      <c r="A853" s="105"/>
    </row>
    <row r="854" spans="1:1" x14ac:dyDescent="0.2">
      <c r="A854" s="105"/>
    </row>
    <row r="855" spans="1:1" x14ac:dyDescent="0.2">
      <c r="A855" s="105"/>
    </row>
    <row r="856" spans="1:1" x14ac:dyDescent="0.2">
      <c r="A856" s="105"/>
    </row>
    <row r="857" spans="1:1" x14ac:dyDescent="0.2">
      <c r="A857" s="105"/>
    </row>
    <row r="858" spans="1:1" x14ac:dyDescent="0.2">
      <c r="A858" s="105"/>
    </row>
    <row r="859" spans="1:1" x14ac:dyDescent="0.2">
      <c r="A859" s="105"/>
    </row>
    <row r="860" spans="1:1" x14ac:dyDescent="0.2">
      <c r="A860" s="105"/>
    </row>
    <row r="861" spans="1:1" x14ac:dyDescent="0.2">
      <c r="A861" s="105"/>
    </row>
    <row r="862" spans="1:1" x14ac:dyDescent="0.2">
      <c r="A862" s="105"/>
    </row>
    <row r="863" spans="1:1" x14ac:dyDescent="0.2">
      <c r="A863" s="105"/>
    </row>
    <row r="864" spans="1:1" x14ac:dyDescent="0.2">
      <c r="A864" s="105"/>
    </row>
    <row r="865" spans="1:1" x14ac:dyDescent="0.2">
      <c r="A865" s="105"/>
    </row>
    <row r="866" spans="1:1" x14ac:dyDescent="0.2">
      <c r="A866" s="105"/>
    </row>
    <row r="867" spans="1:1" x14ac:dyDescent="0.2">
      <c r="A867" s="105"/>
    </row>
    <row r="868" spans="1:1" x14ac:dyDescent="0.2">
      <c r="A868" s="105"/>
    </row>
    <row r="869" spans="1:1" x14ac:dyDescent="0.2">
      <c r="A869" s="105"/>
    </row>
    <row r="870" spans="1:1" x14ac:dyDescent="0.2">
      <c r="A870" s="105"/>
    </row>
    <row r="871" spans="1:1" x14ac:dyDescent="0.2">
      <c r="A871" s="105"/>
    </row>
    <row r="872" spans="1:1" x14ac:dyDescent="0.2">
      <c r="A872" s="105"/>
    </row>
    <row r="873" spans="1:1" x14ac:dyDescent="0.2">
      <c r="A873" s="105"/>
    </row>
    <row r="874" spans="1:1" x14ac:dyDescent="0.2">
      <c r="A874" s="105"/>
    </row>
    <row r="875" spans="1:1" x14ac:dyDescent="0.2">
      <c r="A875" s="105"/>
    </row>
    <row r="876" spans="1:1" x14ac:dyDescent="0.2">
      <c r="A876" s="105"/>
    </row>
    <row r="877" spans="1:1" x14ac:dyDescent="0.2">
      <c r="A877" s="105"/>
    </row>
    <row r="878" spans="1:1" x14ac:dyDescent="0.2">
      <c r="A878" s="105"/>
    </row>
    <row r="879" spans="1:1" x14ac:dyDescent="0.2">
      <c r="A879" s="105"/>
    </row>
    <row r="880" spans="1:1" x14ac:dyDescent="0.2">
      <c r="A880" s="105"/>
    </row>
    <row r="881" spans="1:1" x14ac:dyDescent="0.2">
      <c r="A881" s="105"/>
    </row>
    <row r="882" spans="1:1" x14ac:dyDescent="0.2">
      <c r="A882" s="105"/>
    </row>
    <row r="883" spans="1:1" x14ac:dyDescent="0.2">
      <c r="A883" s="105"/>
    </row>
    <row r="884" spans="1:1" x14ac:dyDescent="0.2">
      <c r="A884" s="105"/>
    </row>
    <row r="885" spans="1:1" x14ac:dyDescent="0.2">
      <c r="A885" s="105"/>
    </row>
    <row r="886" spans="1:1" x14ac:dyDescent="0.2">
      <c r="A886" s="105"/>
    </row>
    <row r="887" spans="1:1" x14ac:dyDescent="0.2">
      <c r="A887" s="105"/>
    </row>
    <row r="888" spans="1:1" x14ac:dyDescent="0.2">
      <c r="A888" s="105"/>
    </row>
    <row r="889" spans="1:1" x14ac:dyDescent="0.2">
      <c r="A889" s="105"/>
    </row>
    <row r="890" spans="1:1" x14ac:dyDescent="0.2">
      <c r="A890" s="105"/>
    </row>
    <row r="891" spans="1:1" x14ac:dyDescent="0.2">
      <c r="A891" s="105"/>
    </row>
    <row r="892" spans="1:1" x14ac:dyDescent="0.2">
      <c r="A892" s="105"/>
    </row>
    <row r="893" spans="1:1" x14ac:dyDescent="0.2">
      <c r="A893" s="105"/>
    </row>
    <row r="894" spans="1:1" x14ac:dyDescent="0.2">
      <c r="A894" s="105"/>
    </row>
    <row r="895" spans="1:1" x14ac:dyDescent="0.2">
      <c r="A895" s="105"/>
    </row>
    <row r="896" spans="1:1" x14ac:dyDescent="0.2">
      <c r="A896" s="105"/>
    </row>
    <row r="897" spans="1:1" x14ac:dyDescent="0.2">
      <c r="A897" s="105"/>
    </row>
    <row r="898" spans="1:1" x14ac:dyDescent="0.2">
      <c r="A898" s="105"/>
    </row>
    <row r="899" spans="1:1" x14ac:dyDescent="0.2">
      <c r="A899" s="105"/>
    </row>
    <row r="900" spans="1:1" x14ac:dyDescent="0.2">
      <c r="A900" s="105"/>
    </row>
    <row r="901" spans="1:1" x14ac:dyDescent="0.2">
      <c r="A901" s="105"/>
    </row>
    <row r="902" spans="1:1" x14ac:dyDescent="0.2">
      <c r="A902" s="105"/>
    </row>
    <row r="903" spans="1:1" x14ac:dyDescent="0.2">
      <c r="A903" s="105"/>
    </row>
    <row r="904" spans="1:1" x14ac:dyDescent="0.2">
      <c r="A904" s="105"/>
    </row>
    <row r="905" spans="1:1" x14ac:dyDescent="0.2">
      <c r="A905" s="105"/>
    </row>
    <row r="906" spans="1:1" x14ac:dyDescent="0.2">
      <c r="A906" s="105"/>
    </row>
    <row r="907" spans="1:1" x14ac:dyDescent="0.2">
      <c r="A907" s="105"/>
    </row>
    <row r="908" spans="1:1" x14ac:dyDescent="0.2">
      <c r="A908" s="105"/>
    </row>
    <row r="909" spans="1:1" x14ac:dyDescent="0.2">
      <c r="A909" s="105"/>
    </row>
    <row r="910" spans="1:1" x14ac:dyDescent="0.2">
      <c r="A910" s="105"/>
    </row>
    <row r="911" spans="1:1" x14ac:dyDescent="0.2">
      <c r="A911" s="105"/>
    </row>
    <row r="912" spans="1:1" x14ac:dyDescent="0.2">
      <c r="A912" s="105"/>
    </row>
    <row r="913" spans="1:1" x14ac:dyDescent="0.2">
      <c r="A913" s="105"/>
    </row>
    <row r="914" spans="1:1" x14ac:dyDescent="0.2">
      <c r="A914" s="105"/>
    </row>
    <row r="915" spans="1:1" x14ac:dyDescent="0.2">
      <c r="A915" s="105"/>
    </row>
    <row r="916" spans="1:1" x14ac:dyDescent="0.2">
      <c r="A916" s="105"/>
    </row>
    <row r="917" spans="1:1" x14ac:dyDescent="0.2">
      <c r="A917" s="105"/>
    </row>
    <row r="918" spans="1:1" x14ac:dyDescent="0.2">
      <c r="A918" s="105"/>
    </row>
    <row r="919" spans="1:1" x14ac:dyDescent="0.2">
      <c r="A919" s="105"/>
    </row>
    <row r="920" spans="1:1" x14ac:dyDescent="0.2">
      <c r="A920" s="105"/>
    </row>
    <row r="921" spans="1:1" x14ac:dyDescent="0.2">
      <c r="A921" s="105"/>
    </row>
    <row r="922" spans="1:1" x14ac:dyDescent="0.2">
      <c r="A922" s="105"/>
    </row>
    <row r="923" spans="1:1" x14ac:dyDescent="0.2">
      <c r="A923" s="105"/>
    </row>
    <row r="924" spans="1:1" x14ac:dyDescent="0.2">
      <c r="A924" s="105"/>
    </row>
    <row r="925" spans="1:1" x14ac:dyDescent="0.2">
      <c r="A925" s="105"/>
    </row>
    <row r="926" spans="1:1" x14ac:dyDescent="0.2">
      <c r="A926" s="105"/>
    </row>
    <row r="927" spans="1:1" x14ac:dyDescent="0.2">
      <c r="A927" s="105"/>
    </row>
    <row r="928" spans="1:1" x14ac:dyDescent="0.2">
      <c r="A928" s="105"/>
    </row>
    <row r="929" spans="1:1" x14ac:dyDescent="0.2">
      <c r="A929" s="105"/>
    </row>
    <row r="930" spans="1:1" x14ac:dyDescent="0.2">
      <c r="A930" s="105"/>
    </row>
    <row r="931" spans="1:1" x14ac:dyDescent="0.2">
      <c r="A931" s="105"/>
    </row>
    <row r="932" spans="1:1" x14ac:dyDescent="0.2">
      <c r="A932" s="105"/>
    </row>
    <row r="933" spans="1:1" x14ac:dyDescent="0.2">
      <c r="A933" s="105"/>
    </row>
    <row r="934" spans="1:1" x14ac:dyDescent="0.2">
      <c r="A934" s="105"/>
    </row>
    <row r="935" spans="1:1" x14ac:dyDescent="0.2">
      <c r="A935" s="105"/>
    </row>
    <row r="936" spans="1:1" x14ac:dyDescent="0.2">
      <c r="A936" s="105"/>
    </row>
    <row r="937" spans="1:1" x14ac:dyDescent="0.2">
      <c r="A937" s="105"/>
    </row>
    <row r="938" spans="1:1" x14ac:dyDescent="0.2">
      <c r="A938" s="105"/>
    </row>
    <row r="939" spans="1:1" x14ac:dyDescent="0.2">
      <c r="A939" s="105"/>
    </row>
    <row r="940" spans="1:1" x14ac:dyDescent="0.2">
      <c r="A940" s="105"/>
    </row>
    <row r="941" spans="1:1" x14ac:dyDescent="0.2">
      <c r="A941" s="105"/>
    </row>
    <row r="942" spans="1:1" x14ac:dyDescent="0.2">
      <c r="A942" s="105"/>
    </row>
    <row r="943" spans="1:1" x14ac:dyDescent="0.2">
      <c r="A943" s="105"/>
    </row>
    <row r="944" spans="1:1" x14ac:dyDescent="0.2">
      <c r="A944" s="105"/>
    </row>
    <row r="945" spans="1:1" x14ac:dyDescent="0.2">
      <c r="A945" s="105"/>
    </row>
    <row r="946" spans="1:1" x14ac:dyDescent="0.2">
      <c r="A946" s="105"/>
    </row>
    <row r="947" spans="1:1" x14ac:dyDescent="0.2">
      <c r="A947" s="105"/>
    </row>
    <row r="948" spans="1:1" x14ac:dyDescent="0.2">
      <c r="A948" s="105"/>
    </row>
    <row r="949" spans="1:1" x14ac:dyDescent="0.2">
      <c r="A949" s="105"/>
    </row>
    <row r="950" spans="1:1" x14ac:dyDescent="0.2">
      <c r="A950" s="105"/>
    </row>
    <row r="951" spans="1:1" x14ac:dyDescent="0.2">
      <c r="A951" s="105"/>
    </row>
    <row r="952" spans="1:1" x14ac:dyDescent="0.2">
      <c r="A952" s="105"/>
    </row>
    <row r="953" spans="1:1" x14ac:dyDescent="0.2">
      <c r="A953" s="105"/>
    </row>
    <row r="954" spans="1:1" x14ac:dyDescent="0.2">
      <c r="A954" s="105"/>
    </row>
    <row r="955" spans="1:1" x14ac:dyDescent="0.2">
      <c r="A955" s="105"/>
    </row>
    <row r="956" spans="1:1" x14ac:dyDescent="0.2">
      <c r="A956" s="105"/>
    </row>
    <row r="957" spans="1:1" x14ac:dyDescent="0.2">
      <c r="A957" s="105"/>
    </row>
    <row r="958" spans="1:1" x14ac:dyDescent="0.2">
      <c r="A958" s="105"/>
    </row>
    <row r="959" spans="1:1" x14ac:dyDescent="0.2">
      <c r="A959" s="105"/>
    </row>
    <row r="960" spans="1:1" x14ac:dyDescent="0.2">
      <c r="A960" s="105"/>
    </row>
    <row r="961" spans="1:1" x14ac:dyDescent="0.2">
      <c r="A961" s="105"/>
    </row>
    <row r="962" spans="1:1" x14ac:dyDescent="0.2">
      <c r="A962" s="105"/>
    </row>
    <row r="963" spans="1:1" x14ac:dyDescent="0.2">
      <c r="A963" s="105"/>
    </row>
    <row r="964" spans="1:1" x14ac:dyDescent="0.2">
      <c r="A964" s="105"/>
    </row>
    <row r="965" spans="1:1" x14ac:dyDescent="0.2">
      <c r="A965" s="105"/>
    </row>
    <row r="966" spans="1:1" x14ac:dyDescent="0.2">
      <c r="A966" s="105"/>
    </row>
    <row r="967" spans="1:1" x14ac:dyDescent="0.2">
      <c r="A967" s="105"/>
    </row>
    <row r="968" spans="1:1" x14ac:dyDescent="0.2">
      <c r="A968" s="105"/>
    </row>
    <row r="969" spans="1:1" x14ac:dyDescent="0.2">
      <c r="A969" s="105"/>
    </row>
    <row r="970" spans="1:1" x14ac:dyDescent="0.2">
      <c r="A970" s="105"/>
    </row>
    <row r="971" spans="1:1" x14ac:dyDescent="0.2">
      <c r="A971" s="105"/>
    </row>
    <row r="972" spans="1:1" x14ac:dyDescent="0.2">
      <c r="A972" s="105"/>
    </row>
    <row r="973" spans="1:1" x14ac:dyDescent="0.2">
      <c r="A973" s="105"/>
    </row>
    <row r="974" spans="1:1" x14ac:dyDescent="0.2">
      <c r="A974" s="105"/>
    </row>
    <row r="975" spans="1:1" x14ac:dyDescent="0.2">
      <c r="A975" s="105"/>
    </row>
    <row r="976" spans="1:1" x14ac:dyDescent="0.2">
      <c r="A976" s="105"/>
    </row>
    <row r="977" spans="1:1" x14ac:dyDescent="0.2">
      <c r="A977" s="105"/>
    </row>
    <row r="978" spans="1:1" x14ac:dyDescent="0.2">
      <c r="A978" s="105"/>
    </row>
    <row r="979" spans="1:1" x14ac:dyDescent="0.2">
      <c r="A979" s="105"/>
    </row>
    <row r="980" spans="1:1" x14ac:dyDescent="0.2">
      <c r="A980" s="105"/>
    </row>
    <row r="981" spans="1:1" x14ac:dyDescent="0.2">
      <c r="A981" s="105"/>
    </row>
    <row r="982" spans="1:1" x14ac:dyDescent="0.2">
      <c r="A982" s="105"/>
    </row>
    <row r="983" spans="1:1" x14ac:dyDescent="0.2">
      <c r="A983" s="105"/>
    </row>
    <row r="984" spans="1:1" x14ac:dyDescent="0.2">
      <c r="A984" s="105"/>
    </row>
    <row r="985" spans="1:1" x14ac:dyDescent="0.2">
      <c r="A985" s="105"/>
    </row>
    <row r="986" spans="1:1" x14ac:dyDescent="0.2">
      <c r="A986" s="105"/>
    </row>
    <row r="987" spans="1:1" x14ac:dyDescent="0.2">
      <c r="A987" s="105"/>
    </row>
    <row r="988" spans="1:1" x14ac:dyDescent="0.2">
      <c r="A988" s="105"/>
    </row>
    <row r="989" spans="1:1" x14ac:dyDescent="0.2">
      <c r="A989" s="105"/>
    </row>
    <row r="990" spans="1:1" x14ac:dyDescent="0.2">
      <c r="A990" s="105"/>
    </row>
    <row r="991" spans="1:1" x14ac:dyDescent="0.2">
      <c r="A991" s="105"/>
    </row>
    <row r="992" spans="1:1" x14ac:dyDescent="0.2">
      <c r="A992" s="105"/>
    </row>
    <row r="993" spans="1:1" x14ac:dyDescent="0.2">
      <c r="A993" s="105"/>
    </row>
    <row r="994" spans="1:1" x14ac:dyDescent="0.2">
      <c r="A994" s="105"/>
    </row>
    <row r="995" spans="1:1" x14ac:dyDescent="0.2">
      <c r="A995" s="105"/>
    </row>
    <row r="996" spans="1:1" x14ac:dyDescent="0.2">
      <c r="A996" s="105"/>
    </row>
    <row r="997" spans="1:1" x14ac:dyDescent="0.2">
      <c r="A997" s="105"/>
    </row>
    <row r="998" spans="1:1" x14ac:dyDescent="0.2">
      <c r="A998" s="105"/>
    </row>
    <row r="999" spans="1:1" x14ac:dyDescent="0.2">
      <c r="A999" s="105"/>
    </row>
    <row r="1000" spans="1:1" x14ac:dyDescent="0.2">
      <c r="A1000" s="105"/>
    </row>
    <row r="1001" spans="1:1" x14ac:dyDescent="0.2">
      <c r="A1001" s="105"/>
    </row>
    <row r="1002" spans="1:1" x14ac:dyDescent="0.2">
      <c r="A1002" s="105"/>
    </row>
    <row r="1003" spans="1:1" x14ac:dyDescent="0.2">
      <c r="A1003" s="105"/>
    </row>
    <row r="1004" spans="1:1" x14ac:dyDescent="0.2">
      <c r="A1004" s="105"/>
    </row>
    <row r="1005" spans="1:1" x14ac:dyDescent="0.2">
      <c r="A1005" s="105"/>
    </row>
    <row r="1006" spans="1:1" x14ac:dyDescent="0.2">
      <c r="A1006" s="105"/>
    </row>
    <row r="1007" spans="1:1" x14ac:dyDescent="0.2">
      <c r="A1007" s="105"/>
    </row>
    <row r="1008" spans="1:1" x14ac:dyDescent="0.2">
      <c r="A1008" s="105"/>
    </row>
    <row r="1009" spans="1:1" x14ac:dyDescent="0.2">
      <c r="A1009" s="105"/>
    </row>
    <row r="1010" spans="1:1" x14ac:dyDescent="0.2">
      <c r="A1010" s="105"/>
    </row>
    <row r="1011" spans="1:1" x14ac:dyDescent="0.2">
      <c r="A1011" s="105"/>
    </row>
    <row r="1012" spans="1:1" x14ac:dyDescent="0.2">
      <c r="A1012" s="105"/>
    </row>
    <row r="1013" spans="1:1" x14ac:dyDescent="0.2">
      <c r="A1013" s="105"/>
    </row>
    <row r="1014" spans="1:1" x14ac:dyDescent="0.2">
      <c r="A1014" s="105"/>
    </row>
    <row r="1015" spans="1:1" x14ac:dyDescent="0.2">
      <c r="A1015" s="105"/>
    </row>
    <row r="1016" spans="1:1" x14ac:dyDescent="0.2">
      <c r="A1016" s="105"/>
    </row>
    <row r="1017" spans="1:1" x14ac:dyDescent="0.2">
      <c r="A1017" s="105"/>
    </row>
    <row r="1018" spans="1:1" x14ac:dyDescent="0.2">
      <c r="A1018" s="105"/>
    </row>
    <row r="1019" spans="1:1" x14ac:dyDescent="0.2">
      <c r="A1019" s="105"/>
    </row>
    <row r="1020" spans="1:1" x14ac:dyDescent="0.2">
      <c r="A1020" s="105"/>
    </row>
    <row r="1021" spans="1:1" x14ac:dyDescent="0.2">
      <c r="A1021" s="105"/>
    </row>
    <row r="1022" spans="1:1" x14ac:dyDescent="0.2">
      <c r="A1022" s="105"/>
    </row>
    <row r="1023" spans="1:1" x14ac:dyDescent="0.2">
      <c r="A1023" s="105"/>
    </row>
    <row r="1024" spans="1:1" x14ac:dyDescent="0.2">
      <c r="A1024" s="105"/>
    </row>
    <row r="1025" spans="1:1" x14ac:dyDescent="0.2">
      <c r="A1025" s="105"/>
    </row>
    <row r="1026" spans="1:1" x14ac:dyDescent="0.2">
      <c r="A1026" s="105"/>
    </row>
    <row r="1027" spans="1:1" x14ac:dyDescent="0.2">
      <c r="A1027" s="105"/>
    </row>
    <row r="1028" spans="1:1" x14ac:dyDescent="0.2">
      <c r="A1028" s="105"/>
    </row>
    <row r="1029" spans="1:1" x14ac:dyDescent="0.2">
      <c r="A1029" s="105"/>
    </row>
    <row r="1030" spans="1:1" x14ac:dyDescent="0.2">
      <c r="A1030" s="105"/>
    </row>
    <row r="1031" spans="1:1" x14ac:dyDescent="0.2">
      <c r="A1031" s="105"/>
    </row>
    <row r="1032" spans="1:1" x14ac:dyDescent="0.2">
      <c r="A1032" s="105"/>
    </row>
    <row r="1033" spans="1:1" x14ac:dyDescent="0.2">
      <c r="A1033" s="105"/>
    </row>
    <row r="1034" spans="1:1" x14ac:dyDescent="0.2">
      <c r="A1034" s="105"/>
    </row>
    <row r="1035" spans="1:1" x14ac:dyDescent="0.2">
      <c r="A1035" s="105"/>
    </row>
    <row r="1036" spans="1:1" x14ac:dyDescent="0.2">
      <c r="A1036" s="105"/>
    </row>
    <row r="1037" spans="1:1" x14ac:dyDescent="0.2">
      <c r="A1037" s="105"/>
    </row>
    <row r="1038" spans="1:1" x14ac:dyDescent="0.2">
      <c r="A1038" s="105"/>
    </row>
    <row r="1039" spans="1:1" x14ac:dyDescent="0.2">
      <c r="A1039" s="105"/>
    </row>
    <row r="1040" spans="1:1" x14ac:dyDescent="0.2">
      <c r="A1040" s="105"/>
    </row>
    <row r="1041" spans="1:1" x14ac:dyDescent="0.2">
      <c r="A1041" s="105"/>
    </row>
    <row r="1042" spans="1:1" x14ac:dyDescent="0.2">
      <c r="A1042" s="105"/>
    </row>
    <row r="1043" spans="1:1" x14ac:dyDescent="0.2">
      <c r="A1043" s="105"/>
    </row>
    <row r="1044" spans="1:1" x14ac:dyDescent="0.2">
      <c r="A1044" s="105"/>
    </row>
    <row r="1045" spans="1:1" x14ac:dyDescent="0.2">
      <c r="A1045" s="105"/>
    </row>
    <row r="1046" spans="1:1" x14ac:dyDescent="0.2">
      <c r="A1046" s="105"/>
    </row>
    <row r="1047" spans="1:1" x14ac:dyDescent="0.2">
      <c r="A1047" s="105"/>
    </row>
    <row r="1048" spans="1:1" x14ac:dyDescent="0.2">
      <c r="A1048" s="105"/>
    </row>
    <row r="1049" spans="1:1" x14ac:dyDescent="0.2">
      <c r="A1049" s="105"/>
    </row>
    <row r="1050" spans="1:1" x14ac:dyDescent="0.2">
      <c r="A1050" s="105"/>
    </row>
    <row r="1051" spans="1:1" x14ac:dyDescent="0.2">
      <c r="A1051" s="105"/>
    </row>
    <row r="1052" spans="1:1" x14ac:dyDescent="0.2">
      <c r="A1052" s="105"/>
    </row>
    <row r="1053" spans="1:1" x14ac:dyDescent="0.2">
      <c r="A1053" s="105"/>
    </row>
    <row r="1054" spans="1:1" x14ac:dyDescent="0.2">
      <c r="A1054" s="105"/>
    </row>
    <row r="1055" spans="1:1" x14ac:dyDescent="0.2">
      <c r="A1055" s="105"/>
    </row>
    <row r="1056" spans="1:1" x14ac:dyDescent="0.2">
      <c r="A1056" s="105"/>
    </row>
    <row r="1057" spans="1:1" x14ac:dyDescent="0.2">
      <c r="A1057" s="105"/>
    </row>
    <row r="1058" spans="1:1" x14ac:dyDescent="0.2">
      <c r="A1058" s="105"/>
    </row>
    <row r="1059" spans="1:1" x14ac:dyDescent="0.2">
      <c r="A1059" s="105"/>
    </row>
    <row r="1060" spans="1:1" x14ac:dyDescent="0.2">
      <c r="A1060" s="105"/>
    </row>
    <row r="1061" spans="1:1" x14ac:dyDescent="0.2">
      <c r="A1061" s="105"/>
    </row>
    <row r="1062" spans="1:1" x14ac:dyDescent="0.2">
      <c r="A1062" s="105"/>
    </row>
    <row r="1063" spans="1:1" x14ac:dyDescent="0.2">
      <c r="A1063" s="105"/>
    </row>
    <row r="1064" spans="1:1" x14ac:dyDescent="0.2">
      <c r="A1064" s="105"/>
    </row>
    <row r="1065" spans="1:1" x14ac:dyDescent="0.2">
      <c r="A1065" s="105"/>
    </row>
    <row r="1066" spans="1:1" x14ac:dyDescent="0.2">
      <c r="A1066" s="105"/>
    </row>
    <row r="1067" spans="1:1" x14ac:dyDescent="0.2">
      <c r="A1067" s="105"/>
    </row>
    <row r="1068" spans="1:1" x14ac:dyDescent="0.2">
      <c r="A1068" s="105"/>
    </row>
    <row r="1069" spans="1:1" x14ac:dyDescent="0.2">
      <c r="A1069" s="105"/>
    </row>
    <row r="1070" spans="1:1" x14ac:dyDescent="0.2">
      <c r="A1070" s="105"/>
    </row>
    <row r="1071" spans="1:1" x14ac:dyDescent="0.2">
      <c r="A1071" s="105"/>
    </row>
    <row r="1072" spans="1:1" x14ac:dyDescent="0.2">
      <c r="A1072" s="105"/>
    </row>
    <row r="1073" spans="1:1" x14ac:dyDescent="0.2">
      <c r="A1073" s="105"/>
    </row>
    <row r="1074" spans="1:1" x14ac:dyDescent="0.2">
      <c r="A1074" s="105"/>
    </row>
    <row r="1075" spans="1:1" x14ac:dyDescent="0.2">
      <c r="A1075" s="105"/>
    </row>
    <row r="1076" spans="1:1" x14ac:dyDescent="0.2">
      <c r="A1076" s="105"/>
    </row>
    <row r="1077" spans="1:1" x14ac:dyDescent="0.2">
      <c r="A1077" s="105"/>
    </row>
    <row r="1078" spans="1:1" x14ac:dyDescent="0.2">
      <c r="A1078" s="105"/>
    </row>
    <row r="1079" spans="1:1" x14ac:dyDescent="0.2">
      <c r="A1079" s="105"/>
    </row>
    <row r="1080" spans="1:1" x14ac:dyDescent="0.2">
      <c r="A1080" s="105"/>
    </row>
    <row r="1081" spans="1:1" x14ac:dyDescent="0.2">
      <c r="A1081" s="105"/>
    </row>
    <row r="1082" spans="1:1" x14ac:dyDescent="0.2">
      <c r="A1082" s="105"/>
    </row>
    <row r="1083" spans="1:1" x14ac:dyDescent="0.2">
      <c r="A1083" s="105"/>
    </row>
    <row r="1084" spans="1:1" x14ac:dyDescent="0.2">
      <c r="A1084" s="105"/>
    </row>
    <row r="1085" spans="1:1" x14ac:dyDescent="0.2">
      <c r="A1085" s="105"/>
    </row>
    <row r="1086" spans="1:1" x14ac:dyDescent="0.2">
      <c r="A1086" s="105"/>
    </row>
    <row r="1087" spans="1:1" x14ac:dyDescent="0.2">
      <c r="A1087" s="105"/>
    </row>
    <row r="1088" spans="1:1" x14ac:dyDescent="0.2">
      <c r="A1088" s="105"/>
    </row>
    <row r="1089" spans="1:1" x14ac:dyDescent="0.2">
      <c r="A1089" s="105"/>
    </row>
    <row r="1090" spans="1:1" x14ac:dyDescent="0.2">
      <c r="A1090" s="105"/>
    </row>
    <row r="1091" spans="1:1" x14ac:dyDescent="0.2">
      <c r="A1091" s="105"/>
    </row>
    <row r="1092" spans="1:1" x14ac:dyDescent="0.2">
      <c r="A1092" s="105"/>
    </row>
    <row r="1093" spans="1:1" x14ac:dyDescent="0.2">
      <c r="A1093" s="105"/>
    </row>
    <row r="1094" spans="1:1" x14ac:dyDescent="0.2">
      <c r="A1094" s="105"/>
    </row>
    <row r="1095" spans="1:1" x14ac:dyDescent="0.2">
      <c r="A1095" s="105"/>
    </row>
    <row r="1096" spans="1:1" x14ac:dyDescent="0.2">
      <c r="A1096" s="105"/>
    </row>
    <row r="1097" spans="1:1" x14ac:dyDescent="0.2">
      <c r="A1097" s="105"/>
    </row>
    <row r="1098" spans="1:1" x14ac:dyDescent="0.2">
      <c r="A1098" s="105"/>
    </row>
    <row r="1099" spans="1:1" x14ac:dyDescent="0.2">
      <c r="A1099" s="105"/>
    </row>
    <row r="1100" spans="1:1" x14ac:dyDescent="0.2">
      <c r="A1100" s="105"/>
    </row>
    <row r="1101" spans="1:1" x14ac:dyDescent="0.2">
      <c r="A1101" s="105"/>
    </row>
    <row r="1102" spans="1:1" x14ac:dyDescent="0.2">
      <c r="A1102" s="105"/>
    </row>
    <row r="1103" spans="1:1" x14ac:dyDescent="0.2">
      <c r="A1103" s="105"/>
    </row>
    <row r="1104" spans="1:1" x14ac:dyDescent="0.2">
      <c r="A1104" s="105"/>
    </row>
    <row r="1105" spans="1:1" x14ac:dyDescent="0.2">
      <c r="A1105" s="105"/>
    </row>
    <row r="1106" spans="1:1" x14ac:dyDescent="0.2">
      <c r="A1106" s="105"/>
    </row>
    <row r="1107" spans="1:1" x14ac:dyDescent="0.2">
      <c r="A1107" s="105"/>
    </row>
    <row r="1108" spans="1:1" x14ac:dyDescent="0.2">
      <c r="A1108" s="105"/>
    </row>
    <row r="1109" spans="1:1" x14ac:dyDescent="0.2">
      <c r="A1109" s="105"/>
    </row>
    <row r="1110" spans="1:1" x14ac:dyDescent="0.2">
      <c r="A1110" s="105"/>
    </row>
    <row r="1111" spans="1:1" x14ac:dyDescent="0.2">
      <c r="A1111" s="105"/>
    </row>
    <row r="1112" spans="1:1" x14ac:dyDescent="0.2">
      <c r="A1112" s="105"/>
    </row>
    <row r="1113" spans="1:1" x14ac:dyDescent="0.2">
      <c r="A1113" s="105"/>
    </row>
    <row r="1114" spans="1:1" x14ac:dyDescent="0.2">
      <c r="A1114" s="105"/>
    </row>
    <row r="1115" spans="1:1" x14ac:dyDescent="0.2">
      <c r="A1115" s="105"/>
    </row>
    <row r="1116" spans="1:1" x14ac:dyDescent="0.2">
      <c r="A1116" s="105"/>
    </row>
    <row r="1117" spans="1:1" x14ac:dyDescent="0.2">
      <c r="A1117" s="105"/>
    </row>
    <row r="1118" spans="1:1" x14ac:dyDescent="0.2">
      <c r="A1118" s="105"/>
    </row>
    <row r="1119" spans="1:1" x14ac:dyDescent="0.2">
      <c r="A1119" s="105"/>
    </row>
    <row r="1120" spans="1:1" x14ac:dyDescent="0.2">
      <c r="A1120" s="105"/>
    </row>
    <row r="1121" spans="1:1" x14ac:dyDescent="0.2">
      <c r="A1121" s="105"/>
    </row>
    <row r="1122" spans="1:1" x14ac:dyDescent="0.2">
      <c r="A1122" s="105"/>
    </row>
    <row r="1123" spans="1:1" x14ac:dyDescent="0.2">
      <c r="A1123" s="105"/>
    </row>
    <row r="1124" spans="1:1" x14ac:dyDescent="0.2">
      <c r="A1124" s="105"/>
    </row>
    <row r="1125" spans="1:1" x14ac:dyDescent="0.2">
      <c r="A1125" s="105"/>
    </row>
    <row r="1126" spans="1:1" x14ac:dyDescent="0.2">
      <c r="A1126" s="105"/>
    </row>
    <row r="1127" spans="1:1" x14ac:dyDescent="0.2">
      <c r="A1127" s="105"/>
    </row>
    <row r="1128" spans="1:1" x14ac:dyDescent="0.2">
      <c r="A1128" s="105"/>
    </row>
    <row r="1129" spans="1:1" x14ac:dyDescent="0.2">
      <c r="A1129" s="105"/>
    </row>
    <row r="1130" spans="1:1" x14ac:dyDescent="0.2">
      <c r="A1130" s="105"/>
    </row>
    <row r="1131" spans="1:1" x14ac:dyDescent="0.2">
      <c r="A1131" s="105"/>
    </row>
    <row r="1132" spans="1:1" x14ac:dyDescent="0.2">
      <c r="A1132" s="105"/>
    </row>
    <row r="1133" spans="1:1" x14ac:dyDescent="0.2">
      <c r="A1133" s="105"/>
    </row>
    <row r="1134" spans="1:1" x14ac:dyDescent="0.2">
      <c r="A1134" s="105"/>
    </row>
    <row r="1135" spans="1:1" x14ac:dyDescent="0.2">
      <c r="A1135" s="105"/>
    </row>
    <row r="1136" spans="1:1" x14ac:dyDescent="0.2">
      <c r="A1136" s="105"/>
    </row>
    <row r="1137" spans="1:1" x14ac:dyDescent="0.2">
      <c r="A1137" s="105"/>
    </row>
    <row r="1138" spans="1:1" x14ac:dyDescent="0.2">
      <c r="A1138" s="105"/>
    </row>
    <row r="1139" spans="1:1" x14ac:dyDescent="0.2">
      <c r="A1139" s="105"/>
    </row>
    <row r="1140" spans="1:1" x14ac:dyDescent="0.2">
      <c r="A1140" s="105"/>
    </row>
    <row r="1141" spans="1:1" x14ac:dyDescent="0.2">
      <c r="A1141" s="105"/>
    </row>
    <row r="1142" spans="1:1" x14ac:dyDescent="0.2">
      <c r="A1142" s="105"/>
    </row>
    <row r="1143" spans="1:1" x14ac:dyDescent="0.2">
      <c r="A1143" s="105"/>
    </row>
    <row r="1144" spans="1:1" x14ac:dyDescent="0.2">
      <c r="A1144" s="105"/>
    </row>
    <row r="1145" spans="1:1" x14ac:dyDescent="0.2">
      <c r="A1145" s="105"/>
    </row>
    <row r="1146" spans="1:1" x14ac:dyDescent="0.2">
      <c r="A1146" s="105"/>
    </row>
    <row r="1147" spans="1:1" x14ac:dyDescent="0.2">
      <c r="A1147" s="105"/>
    </row>
    <row r="1148" spans="1:1" x14ac:dyDescent="0.2">
      <c r="A1148" s="105"/>
    </row>
    <row r="1149" spans="1:1" x14ac:dyDescent="0.2">
      <c r="A1149" s="105"/>
    </row>
    <row r="1150" spans="1:1" x14ac:dyDescent="0.2">
      <c r="A1150" s="105"/>
    </row>
    <row r="1151" spans="1:1" x14ac:dyDescent="0.2">
      <c r="A1151" s="105"/>
    </row>
    <row r="1152" spans="1:1" x14ac:dyDescent="0.2">
      <c r="A1152" s="105"/>
    </row>
    <row r="1153" spans="1:1" x14ac:dyDescent="0.2">
      <c r="A1153" s="105"/>
    </row>
    <row r="1154" spans="1:1" x14ac:dyDescent="0.2">
      <c r="A1154" s="105"/>
    </row>
    <row r="1155" spans="1:1" x14ac:dyDescent="0.2">
      <c r="A1155" s="105"/>
    </row>
    <row r="1156" spans="1:1" x14ac:dyDescent="0.2">
      <c r="A1156" s="105"/>
    </row>
    <row r="1157" spans="1:1" x14ac:dyDescent="0.2">
      <c r="A1157" s="105"/>
    </row>
    <row r="1158" spans="1:1" x14ac:dyDescent="0.2">
      <c r="A1158" s="105"/>
    </row>
    <row r="1159" spans="1:1" x14ac:dyDescent="0.2">
      <c r="A1159" s="105"/>
    </row>
    <row r="1160" spans="1:1" x14ac:dyDescent="0.2">
      <c r="A1160" s="105"/>
    </row>
    <row r="1161" spans="1:1" x14ac:dyDescent="0.2">
      <c r="A1161" s="105"/>
    </row>
    <row r="1162" spans="1:1" x14ac:dyDescent="0.2">
      <c r="A1162" s="105"/>
    </row>
    <row r="1163" spans="1:1" x14ac:dyDescent="0.2">
      <c r="A1163" s="105"/>
    </row>
    <row r="1164" spans="1:1" x14ac:dyDescent="0.2">
      <c r="A1164" s="105"/>
    </row>
    <row r="1165" spans="1:1" x14ac:dyDescent="0.2">
      <c r="A1165" s="105"/>
    </row>
    <row r="1166" spans="1:1" x14ac:dyDescent="0.2">
      <c r="A1166" s="105"/>
    </row>
    <row r="1167" spans="1:1" x14ac:dyDescent="0.2">
      <c r="A1167" s="105"/>
    </row>
    <row r="1168" spans="1:1" x14ac:dyDescent="0.2">
      <c r="A1168" s="105"/>
    </row>
    <row r="1169" spans="1:1" x14ac:dyDescent="0.2">
      <c r="A1169" s="105"/>
    </row>
    <row r="1170" spans="1:1" x14ac:dyDescent="0.2">
      <c r="A1170" s="105"/>
    </row>
    <row r="1171" spans="1:1" x14ac:dyDescent="0.2">
      <c r="A1171" s="105"/>
    </row>
    <row r="1172" spans="1:1" x14ac:dyDescent="0.2">
      <c r="A1172" s="105"/>
    </row>
    <row r="1173" spans="1:1" x14ac:dyDescent="0.2">
      <c r="A1173" s="105"/>
    </row>
    <row r="1174" spans="1:1" x14ac:dyDescent="0.2">
      <c r="A1174" s="105"/>
    </row>
    <row r="1175" spans="1:1" x14ac:dyDescent="0.2">
      <c r="A1175" s="105"/>
    </row>
    <row r="1176" spans="1:1" x14ac:dyDescent="0.2">
      <c r="A1176" s="105"/>
    </row>
    <row r="1177" spans="1:1" x14ac:dyDescent="0.2">
      <c r="A1177" s="105"/>
    </row>
    <row r="1178" spans="1:1" x14ac:dyDescent="0.2">
      <c r="A1178" s="105"/>
    </row>
    <row r="1179" spans="1:1" x14ac:dyDescent="0.2">
      <c r="A1179" s="105"/>
    </row>
    <row r="1180" spans="1:1" x14ac:dyDescent="0.2">
      <c r="A1180" s="105"/>
    </row>
    <row r="1181" spans="1:1" x14ac:dyDescent="0.2">
      <c r="A1181" s="105"/>
    </row>
    <row r="1182" spans="1:1" x14ac:dyDescent="0.2">
      <c r="A1182" s="105"/>
    </row>
    <row r="1183" spans="1:1" x14ac:dyDescent="0.2">
      <c r="A1183" s="105"/>
    </row>
    <row r="1184" spans="1:1" x14ac:dyDescent="0.2">
      <c r="A1184" s="105"/>
    </row>
    <row r="1185" spans="1:1" x14ac:dyDescent="0.2">
      <c r="A1185" s="105"/>
    </row>
    <row r="1186" spans="1:1" x14ac:dyDescent="0.2">
      <c r="A1186" s="105"/>
    </row>
    <row r="1187" spans="1:1" x14ac:dyDescent="0.2">
      <c r="A1187" s="105"/>
    </row>
    <row r="1188" spans="1:1" x14ac:dyDescent="0.2">
      <c r="A1188" s="105"/>
    </row>
    <row r="1189" spans="1:1" x14ac:dyDescent="0.2">
      <c r="A1189" s="105"/>
    </row>
    <row r="1190" spans="1:1" x14ac:dyDescent="0.2">
      <c r="A1190" s="105"/>
    </row>
    <row r="1191" spans="1:1" x14ac:dyDescent="0.2">
      <c r="A1191" s="105"/>
    </row>
    <row r="1192" spans="1:1" x14ac:dyDescent="0.2">
      <c r="A1192" s="105"/>
    </row>
    <row r="1193" spans="1:1" x14ac:dyDescent="0.2">
      <c r="A1193" s="105"/>
    </row>
    <row r="1194" spans="1:1" x14ac:dyDescent="0.2">
      <c r="A1194" s="105"/>
    </row>
    <row r="1195" spans="1:1" x14ac:dyDescent="0.2">
      <c r="A1195" s="105"/>
    </row>
    <row r="1196" spans="1:1" x14ac:dyDescent="0.2">
      <c r="A1196" s="105"/>
    </row>
    <row r="1197" spans="1:1" x14ac:dyDescent="0.2">
      <c r="A1197" s="105"/>
    </row>
    <row r="1198" spans="1:1" x14ac:dyDescent="0.2">
      <c r="A1198" s="105"/>
    </row>
    <row r="1199" spans="1:1" x14ac:dyDescent="0.2">
      <c r="A1199" s="105"/>
    </row>
    <row r="1200" spans="1:1" x14ac:dyDescent="0.2">
      <c r="A1200" s="105"/>
    </row>
    <row r="1201" spans="1:1" x14ac:dyDescent="0.2">
      <c r="A1201" s="105"/>
    </row>
    <row r="1202" spans="1:1" x14ac:dyDescent="0.2">
      <c r="A1202" s="105"/>
    </row>
    <row r="1203" spans="1:1" x14ac:dyDescent="0.2">
      <c r="A1203" s="105"/>
    </row>
    <row r="1204" spans="1:1" x14ac:dyDescent="0.2">
      <c r="A1204" s="105"/>
    </row>
    <row r="1205" spans="1:1" x14ac:dyDescent="0.2">
      <c r="A1205" s="105"/>
    </row>
    <row r="1206" spans="1:1" x14ac:dyDescent="0.2">
      <c r="A1206" s="105"/>
    </row>
    <row r="1207" spans="1:1" x14ac:dyDescent="0.2">
      <c r="A1207" s="105"/>
    </row>
    <row r="1208" spans="1:1" x14ac:dyDescent="0.2">
      <c r="A1208" s="105"/>
    </row>
    <row r="1209" spans="1:1" x14ac:dyDescent="0.2">
      <c r="A1209" s="105"/>
    </row>
    <row r="1210" spans="1:1" x14ac:dyDescent="0.2">
      <c r="A1210" s="105"/>
    </row>
    <row r="1211" spans="1:1" x14ac:dyDescent="0.2">
      <c r="A1211" s="105"/>
    </row>
    <row r="1212" spans="1:1" x14ac:dyDescent="0.2">
      <c r="A1212" s="105"/>
    </row>
    <row r="1213" spans="1:1" x14ac:dyDescent="0.2">
      <c r="A1213" s="105"/>
    </row>
    <row r="1214" spans="1:1" x14ac:dyDescent="0.2">
      <c r="A1214" s="105"/>
    </row>
    <row r="1215" spans="1:1" x14ac:dyDescent="0.2">
      <c r="A1215" s="105"/>
    </row>
    <row r="1216" spans="1:1" x14ac:dyDescent="0.2">
      <c r="A1216" s="105"/>
    </row>
    <row r="1217" spans="1:1" x14ac:dyDescent="0.2">
      <c r="A1217" s="105"/>
    </row>
    <row r="1218" spans="1:1" x14ac:dyDescent="0.2">
      <c r="A1218" s="105"/>
    </row>
    <row r="1219" spans="1:1" x14ac:dyDescent="0.2">
      <c r="A1219" s="105"/>
    </row>
    <row r="1220" spans="1:1" x14ac:dyDescent="0.2">
      <c r="A1220" s="105"/>
    </row>
    <row r="1221" spans="1:1" x14ac:dyDescent="0.2">
      <c r="A1221" s="105"/>
    </row>
    <row r="1222" spans="1:1" x14ac:dyDescent="0.2">
      <c r="A1222" s="105"/>
    </row>
    <row r="1223" spans="1:1" x14ac:dyDescent="0.2">
      <c r="A1223" s="105"/>
    </row>
    <row r="1224" spans="1:1" x14ac:dyDescent="0.2">
      <c r="A1224" s="105"/>
    </row>
    <row r="1225" spans="1:1" x14ac:dyDescent="0.2">
      <c r="A1225" s="105"/>
    </row>
    <row r="1226" spans="1:1" x14ac:dyDescent="0.2">
      <c r="A1226" s="105"/>
    </row>
    <row r="1227" spans="1:1" x14ac:dyDescent="0.2">
      <c r="A1227" s="105"/>
    </row>
    <row r="1228" spans="1:1" x14ac:dyDescent="0.2">
      <c r="A1228" s="105"/>
    </row>
    <row r="1229" spans="1:1" x14ac:dyDescent="0.2">
      <c r="A1229" s="105"/>
    </row>
    <row r="1230" spans="1:1" x14ac:dyDescent="0.2">
      <c r="A1230" s="105"/>
    </row>
    <row r="1231" spans="1:1" x14ac:dyDescent="0.2">
      <c r="A1231" s="105"/>
    </row>
    <row r="1232" spans="1:1" x14ac:dyDescent="0.2">
      <c r="A1232" s="105"/>
    </row>
    <row r="1233" spans="1:1" x14ac:dyDescent="0.2">
      <c r="A1233" s="105"/>
    </row>
    <row r="1234" spans="1:1" x14ac:dyDescent="0.2">
      <c r="A1234" s="105"/>
    </row>
    <row r="1235" spans="1:1" x14ac:dyDescent="0.2">
      <c r="A1235" s="105"/>
    </row>
    <row r="1236" spans="1:1" x14ac:dyDescent="0.2">
      <c r="A1236" s="105"/>
    </row>
    <row r="1237" spans="1:1" x14ac:dyDescent="0.2">
      <c r="A1237" s="105"/>
    </row>
    <row r="1238" spans="1:1" x14ac:dyDescent="0.2">
      <c r="A1238" s="105"/>
    </row>
    <row r="1239" spans="1:1" x14ac:dyDescent="0.2">
      <c r="A1239" s="105"/>
    </row>
    <row r="1240" spans="1:1" x14ac:dyDescent="0.2">
      <c r="A1240" s="105"/>
    </row>
    <row r="1241" spans="1:1" x14ac:dyDescent="0.2">
      <c r="A1241" s="105"/>
    </row>
    <row r="1242" spans="1:1" x14ac:dyDescent="0.2">
      <c r="A1242" s="105"/>
    </row>
    <row r="1243" spans="1:1" x14ac:dyDescent="0.2">
      <c r="A1243" s="105"/>
    </row>
    <row r="1244" spans="1:1" x14ac:dyDescent="0.2">
      <c r="A1244" s="105"/>
    </row>
    <row r="1245" spans="1:1" x14ac:dyDescent="0.2">
      <c r="A1245" s="105"/>
    </row>
    <row r="1246" spans="1:1" x14ac:dyDescent="0.2">
      <c r="A1246" s="105"/>
    </row>
    <row r="1247" spans="1:1" x14ac:dyDescent="0.2">
      <c r="A1247" s="105"/>
    </row>
    <row r="1248" spans="1:1" x14ac:dyDescent="0.2">
      <c r="A1248" s="105"/>
    </row>
    <row r="1249" spans="1:1" x14ac:dyDescent="0.2">
      <c r="A1249" s="105"/>
    </row>
    <row r="1250" spans="1:1" x14ac:dyDescent="0.2">
      <c r="A1250" s="105"/>
    </row>
    <row r="1251" spans="1:1" x14ac:dyDescent="0.2">
      <c r="A1251" s="105"/>
    </row>
    <row r="1252" spans="1:1" x14ac:dyDescent="0.2">
      <c r="A1252" s="105"/>
    </row>
    <row r="1253" spans="1:1" x14ac:dyDescent="0.2">
      <c r="A1253" s="105"/>
    </row>
    <row r="1254" spans="1:1" x14ac:dyDescent="0.2">
      <c r="A1254" s="105"/>
    </row>
    <row r="1255" spans="1:1" x14ac:dyDescent="0.2">
      <c r="A1255" s="105"/>
    </row>
    <row r="1256" spans="1:1" x14ac:dyDescent="0.2">
      <c r="A1256" s="105"/>
    </row>
    <row r="1257" spans="1:1" x14ac:dyDescent="0.2">
      <c r="A1257" s="105"/>
    </row>
    <row r="1258" spans="1:1" x14ac:dyDescent="0.2">
      <c r="A1258" s="105"/>
    </row>
    <row r="1259" spans="1:1" x14ac:dyDescent="0.2">
      <c r="A1259" s="105"/>
    </row>
    <row r="1260" spans="1:1" x14ac:dyDescent="0.2">
      <c r="A1260" s="105"/>
    </row>
    <row r="1261" spans="1:1" x14ac:dyDescent="0.2">
      <c r="A1261" s="105"/>
    </row>
    <row r="1262" spans="1:1" x14ac:dyDescent="0.2">
      <c r="A1262" s="105"/>
    </row>
    <row r="1263" spans="1:1" x14ac:dyDescent="0.2">
      <c r="A1263" s="105"/>
    </row>
    <row r="1264" spans="1:1" x14ac:dyDescent="0.2">
      <c r="A1264" s="105"/>
    </row>
    <row r="1265" spans="1:1" x14ac:dyDescent="0.2">
      <c r="A1265" s="105"/>
    </row>
    <row r="1266" spans="1:1" x14ac:dyDescent="0.2">
      <c r="A1266" s="105"/>
    </row>
    <row r="1267" spans="1:1" x14ac:dyDescent="0.2">
      <c r="A1267" s="105"/>
    </row>
    <row r="1268" spans="1:1" x14ac:dyDescent="0.2">
      <c r="A1268" s="105"/>
    </row>
    <row r="1269" spans="1:1" x14ac:dyDescent="0.2">
      <c r="A1269" s="105"/>
    </row>
    <row r="1270" spans="1:1" x14ac:dyDescent="0.2">
      <c r="A1270" s="105"/>
    </row>
    <row r="1271" spans="1:1" x14ac:dyDescent="0.2">
      <c r="A1271" s="105"/>
    </row>
    <row r="1272" spans="1:1" x14ac:dyDescent="0.2">
      <c r="A1272" s="105"/>
    </row>
    <row r="1273" spans="1:1" x14ac:dyDescent="0.2">
      <c r="A1273" s="105"/>
    </row>
    <row r="1274" spans="1:1" x14ac:dyDescent="0.2">
      <c r="A1274" s="105"/>
    </row>
    <row r="1275" spans="1:1" x14ac:dyDescent="0.2">
      <c r="A1275" s="105"/>
    </row>
    <row r="1276" spans="1:1" x14ac:dyDescent="0.2">
      <c r="A1276" s="105"/>
    </row>
    <row r="1277" spans="1:1" x14ac:dyDescent="0.2">
      <c r="A1277" s="105"/>
    </row>
    <row r="1278" spans="1:1" x14ac:dyDescent="0.2">
      <c r="A1278" s="105"/>
    </row>
    <row r="1279" spans="1:1" x14ac:dyDescent="0.2">
      <c r="A1279" s="105"/>
    </row>
    <row r="1280" spans="1:1" x14ac:dyDescent="0.2">
      <c r="A1280" s="105"/>
    </row>
    <row r="1281" spans="1:1" x14ac:dyDescent="0.2">
      <c r="A1281" s="105"/>
    </row>
    <row r="1282" spans="1:1" x14ac:dyDescent="0.2">
      <c r="A1282" s="105"/>
    </row>
    <row r="1283" spans="1:1" x14ac:dyDescent="0.2">
      <c r="A1283" s="105"/>
    </row>
    <row r="1284" spans="1:1" x14ac:dyDescent="0.2">
      <c r="A1284" s="105"/>
    </row>
    <row r="1285" spans="1:1" x14ac:dyDescent="0.2">
      <c r="A1285" s="105"/>
    </row>
    <row r="1286" spans="1:1" x14ac:dyDescent="0.2">
      <c r="A1286" s="105"/>
    </row>
    <row r="1287" spans="1:1" x14ac:dyDescent="0.2">
      <c r="A1287" s="105"/>
    </row>
    <row r="1288" spans="1:1" x14ac:dyDescent="0.2">
      <c r="A1288" s="105"/>
    </row>
    <row r="1289" spans="1:1" x14ac:dyDescent="0.2">
      <c r="A1289" s="105"/>
    </row>
    <row r="1290" spans="1:1" x14ac:dyDescent="0.2">
      <c r="A1290" s="105"/>
    </row>
    <row r="1291" spans="1:1" x14ac:dyDescent="0.2">
      <c r="A1291" s="105"/>
    </row>
    <row r="1292" spans="1:1" x14ac:dyDescent="0.2">
      <c r="A1292" s="105"/>
    </row>
    <row r="1293" spans="1:1" x14ac:dyDescent="0.2">
      <c r="A1293" s="105"/>
    </row>
    <row r="1294" spans="1:1" x14ac:dyDescent="0.2">
      <c r="A1294" s="105"/>
    </row>
    <row r="1295" spans="1:1" x14ac:dyDescent="0.2">
      <c r="A1295" s="105"/>
    </row>
    <row r="1296" spans="1:1" x14ac:dyDescent="0.2">
      <c r="A1296" s="105"/>
    </row>
    <row r="1297" spans="1:1" x14ac:dyDescent="0.2">
      <c r="A1297" s="105"/>
    </row>
    <row r="1298" spans="1:1" x14ac:dyDescent="0.2">
      <c r="A1298" s="105"/>
    </row>
    <row r="1299" spans="1:1" x14ac:dyDescent="0.2">
      <c r="A1299" s="105"/>
    </row>
    <row r="1300" spans="1:1" x14ac:dyDescent="0.2">
      <c r="A1300" s="105"/>
    </row>
    <row r="1301" spans="1:1" x14ac:dyDescent="0.2">
      <c r="A1301" s="105"/>
    </row>
    <row r="1302" spans="1:1" x14ac:dyDescent="0.2">
      <c r="A1302" s="105"/>
    </row>
    <row r="1303" spans="1:1" x14ac:dyDescent="0.2">
      <c r="A1303" s="105"/>
    </row>
    <row r="1304" spans="1:1" x14ac:dyDescent="0.2">
      <c r="A1304" s="105"/>
    </row>
    <row r="1305" spans="1:1" x14ac:dyDescent="0.2">
      <c r="A1305" s="105"/>
    </row>
    <row r="1306" spans="1:1" x14ac:dyDescent="0.2">
      <c r="A1306" s="105"/>
    </row>
    <row r="1307" spans="1:1" x14ac:dyDescent="0.2">
      <c r="A1307" s="105"/>
    </row>
    <row r="1308" spans="1:1" x14ac:dyDescent="0.2">
      <c r="A1308" s="105"/>
    </row>
    <row r="1309" spans="1:1" x14ac:dyDescent="0.2">
      <c r="A1309" s="105"/>
    </row>
    <row r="1310" spans="1:1" x14ac:dyDescent="0.2">
      <c r="A1310" s="105"/>
    </row>
    <row r="1311" spans="1:1" x14ac:dyDescent="0.2">
      <c r="A1311" s="105"/>
    </row>
    <row r="1312" spans="1:1" x14ac:dyDescent="0.2">
      <c r="A1312" s="105"/>
    </row>
    <row r="1313" spans="1:1" x14ac:dyDescent="0.2">
      <c r="A1313" s="105"/>
    </row>
    <row r="1314" spans="1:1" x14ac:dyDescent="0.2">
      <c r="A1314" s="105"/>
    </row>
    <row r="1315" spans="1:1" x14ac:dyDescent="0.2">
      <c r="A1315" s="105"/>
    </row>
    <row r="1316" spans="1:1" x14ac:dyDescent="0.2">
      <c r="A1316" s="105"/>
    </row>
    <row r="1317" spans="1:1" x14ac:dyDescent="0.2">
      <c r="A1317" s="105"/>
    </row>
    <row r="1318" spans="1:1" x14ac:dyDescent="0.2">
      <c r="A1318" s="105"/>
    </row>
    <row r="1319" spans="1:1" x14ac:dyDescent="0.2">
      <c r="A1319" s="105"/>
    </row>
    <row r="1320" spans="1:1" x14ac:dyDescent="0.2">
      <c r="A1320" s="105"/>
    </row>
    <row r="1321" spans="1:1" x14ac:dyDescent="0.2">
      <c r="A1321" s="105"/>
    </row>
    <row r="1322" spans="1:1" x14ac:dyDescent="0.2">
      <c r="A1322" s="105"/>
    </row>
    <row r="1323" spans="1:1" x14ac:dyDescent="0.2">
      <c r="A1323" s="105"/>
    </row>
    <row r="1324" spans="1:1" x14ac:dyDescent="0.2">
      <c r="A1324" s="105"/>
    </row>
    <row r="1325" spans="1:1" x14ac:dyDescent="0.2">
      <c r="A1325" s="105"/>
    </row>
    <row r="1326" spans="1:1" x14ac:dyDescent="0.2">
      <c r="A1326" s="105"/>
    </row>
    <row r="1327" spans="1:1" x14ac:dyDescent="0.2">
      <c r="A1327" s="105"/>
    </row>
    <row r="1328" spans="1:1" x14ac:dyDescent="0.2">
      <c r="A1328" s="105"/>
    </row>
    <row r="1329" spans="1:1" x14ac:dyDescent="0.2">
      <c r="A1329" s="105"/>
    </row>
    <row r="1330" spans="1:1" x14ac:dyDescent="0.2">
      <c r="A1330" s="105"/>
    </row>
    <row r="1331" spans="1:1" x14ac:dyDescent="0.2">
      <c r="A1331" s="105"/>
    </row>
    <row r="1332" spans="1:1" x14ac:dyDescent="0.2">
      <c r="A1332" s="105"/>
    </row>
    <row r="1333" spans="1:1" x14ac:dyDescent="0.2">
      <c r="A1333" s="105"/>
    </row>
    <row r="1334" spans="1:1" x14ac:dyDescent="0.2">
      <c r="A1334" s="105"/>
    </row>
    <row r="1335" spans="1:1" x14ac:dyDescent="0.2">
      <c r="A1335" s="105"/>
    </row>
    <row r="1336" spans="1:1" x14ac:dyDescent="0.2">
      <c r="A1336" s="105"/>
    </row>
    <row r="1337" spans="1:1" x14ac:dyDescent="0.2">
      <c r="A1337" s="105"/>
    </row>
    <row r="1338" spans="1:1" x14ac:dyDescent="0.2">
      <c r="A1338" s="105"/>
    </row>
    <row r="1339" spans="1:1" x14ac:dyDescent="0.2">
      <c r="A1339" s="105"/>
    </row>
    <row r="1340" spans="1:1" x14ac:dyDescent="0.2">
      <c r="A1340" s="105"/>
    </row>
    <row r="1341" spans="1:1" x14ac:dyDescent="0.2">
      <c r="A1341" s="105"/>
    </row>
    <row r="1342" spans="1:1" x14ac:dyDescent="0.2">
      <c r="A1342" s="105"/>
    </row>
    <row r="1343" spans="1:1" x14ac:dyDescent="0.2">
      <c r="A1343" s="105"/>
    </row>
    <row r="1344" spans="1:1" x14ac:dyDescent="0.2">
      <c r="A1344" s="105"/>
    </row>
    <row r="1345" spans="1:1" x14ac:dyDescent="0.2">
      <c r="A1345" s="105"/>
    </row>
    <row r="1346" spans="1:1" x14ac:dyDescent="0.2">
      <c r="A1346" s="105"/>
    </row>
    <row r="1347" spans="1:1" x14ac:dyDescent="0.2">
      <c r="A1347" s="105"/>
    </row>
    <row r="1348" spans="1:1" x14ac:dyDescent="0.2">
      <c r="A1348" s="105"/>
    </row>
    <row r="1349" spans="1:1" x14ac:dyDescent="0.2">
      <c r="A1349" s="105"/>
    </row>
    <row r="1350" spans="1:1" x14ac:dyDescent="0.2">
      <c r="A1350" s="105"/>
    </row>
    <row r="1351" spans="1:1" x14ac:dyDescent="0.2">
      <c r="A1351" s="105"/>
    </row>
    <row r="1352" spans="1:1" x14ac:dyDescent="0.2">
      <c r="A1352" s="105"/>
    </row>
    <row r="1353" spans="1:1" x14ac:dyDescent="0.2">
      <c r="A1353" s="105"/>
    </row>
    <row r="1354" spans="1:1" x14ac:dyDescent="0.2">
      <c r="A1354" s="105"/>
    </row>
    <row r="1355" spans="1:1" x14ac:dyDescent="0.2">
      <c r="A1355" s="105"/>
    </row>
    <row r="1356" spans="1:1" x14ac:dyDescent="0.2">
      <c r="A1356" s="105"/>
    </row>
    <row r="1357" spans="1:1" x14ac:dyDescent="0.2">
      <c r="A1357" s="105"/>
    </row>
    <row r="1358" spans="1:1" x14ac:dyDescent="0.2">
      <c r="A1358" s="105"/>
    </row>
    <row r="1359" spans="1:1" x14ac:dyDescent="0.2">
      <c r="A1359" s="105"/>
    </row>
    <row r="1360" spans="1:1" x14ac:dyDescent="0.2">
      <c r="A1360" s="105"/>
    </row>
    <row r="1361" spans="1:1" x14ac:dyDescent="0.2">
      <c r="A1361" s="105"/>
    </row>
    <row r="1362" spans="1:1" x14ac:dyDescent="0.2">
      <c r="A1362" s="105"/>
    </row>
    <row r="1363" spans="1:1" x14ac:dyDescent="0.2">
      <c r="A1363" s="105"/>
    </row>
    <row r="1364" spans="1:1" x14ac:dyDescent="0.2">
      <c r="A1364" s="105"/>
    </row>
    <row r="1365" spans="1:1" x14ac:dyDescent="0.2">
      <c r="A1365" s="105"/>
    </row>
    <row r="1366" spans="1:1" x14ac:dyDescent="0.2">
      <c r="A1366" s="105"/>
    </row>
    <row r="1367" spans="1:1" x14ac:dyDescent="0.2">
      <c r="A1367" s="105"/>
    </row>
    <row r="1368" spans="1:1" x14ac:dyDescent="0.2">
      <c r="A1368" s="105"/>
    </row>
    <row r="1369" spans="1:1" x14ac:dyDescent="0.2">
      <c r="A1369" s="105"/>
    </row>
    <row r="1370" spans="1:1" x14ac:dyDescent="0.2">
      <c r="A1370" s="105"/>
    </row>
    <row r="1371" spans="1:1" x14ac:dyDescent="0.2">
      <c r="A1371" s="105"/>
    </row>
    <row r="1372" spans="1:1" x14ac:dyDescent="0.2">
      <c r="A1372" s="105"/>
    </row>
    <row r="1373" spans="1:1" x14ac:dyDescent="0.2">
      <c r="A1373" s="105"/>
    </row>
    <row r="1374" spans="1:1" x14ac:dyDescent="0.2">
      <c r="A1374" s="105"/>
    </row>
    <row r="1375" spans="1:1" x14ac:dyDescent="0.2">
      <c r="A1375" s="105"/>
    </row>
    <row r="1376" spans="1:1" x14ac:dyDescent="0.2">
      <c r="A1376" s="105"/>
    </row>
    <row r="1377" spans="1:1" x14ac:dyDescent="0.2">
      <c r="A1377" s="105"/>
    </row>
    <row r="1378" spans="1:1" x14ac:dyDescent="0.2">
      <c r="A1378" s="105"/>
    </row>
    <row r="1379" spans="1:1" x14ac:dyDescent="0.2">
      <c r="A1379" s="105"/>
    </row>
    <row r="1380" spans="1:1" x14ac:dyDescent="0.2">
      <c r="A1380" s="105"/>
    </row>
    <row r="1381" spans="1:1" x14ac:dyDescent="0.2">
      <c r="A1381" s="105"/>
    </row>
    <row r="1382" spans="1:1" x14ac:dyDescent="0.2">
      <c r="A1382" s="105"/>
    </row>
    <row r="1383" spans="1:1" x14ac:dyDescent="0.2">
      <c r="A1383" s="105"/>
    </row>
    <row r="1384" spans="1:1" x14ac:dyDescent="0.2">
      <c r="A1384" s="105"/>
    </row>
    <row r="1385" spans="1:1" x14ac:dyDescent="0.2">
      <c r="A1385" s="105"/>
    </row>
    <row r="1386" spans="1:1" x14ac:dyDescent="0.2">
      <c r="A1386" s="105"/>
    </row>
    <row r="1387" spans="1:1" x14ac:dyDescent="0.2">
      <c r="A1387" s="105"/>
    </row>
    <row r="1388" spans="1:1" x14ac:dyDescent="0.2">
      <c r="A1388" s="105"/>
    </row>
    <row r="1389" spans="1:1" x14ac:dyDescent="0.2">
      <c r="A1389" s="105"/>
    </row>
    <row r="1390" spans="1:1" x14ac:dyDescent="0.2">
      <c r="A1390" s="105"/>
    </row>
    <row r="1391" spans="1:1" x14ac:dyDescent="0.2">
      <c r="A1391" s="105"/>
    </row>
    <row r="1392" spans="1:1" x14ac:dyDescent="0.2">
      <c r="A1392" s="105"/>
    </row>
    <row r="1393" spans="1:1" x14ac:dyDescent="0.2">
      <c r="A1393" s="105"/>
    </row>
    <row r="1394" spans="1:1" x14ac:dyDescent="0.2">
      <c r="A1394" s="105"/>
    </row>
    <row r="1395" spans="1:1" x14ac:dyDescent="0.2">
      <c r="A1395" s="105"/>
    </row>
    <row r="1396" spans="1:1" x14ac:dyDescent="0.2">
      <c r="A1396" s="105"/>
    </row>
    <row r="1397" spans="1:1" x14ac:dyDescent="0.2">
      <c r="A1397" s="105"/>
    </row>
    <row r="1398" spans="1:1" x14ac:dyDescent="0.2">
      <c r="A1398" s="105"/>
    </row>
    <row r="1399" spans="1:1" x14ac:dyDescent="0.2">
      <c r="A1399" s="105"/>
    </row>
    <row r="1400" spans="1:1" x14ac:dyDescent="0.2">
      <c r="A1400" s="105"/>
    </row>
    <row r="1401" spans="1:1" x14ac:dyDescent="0.2">
      <c r="A1401" s="105"/>
    </row>
    <row r="1402" spans="1:1" x14ac:dyDescent="0.2">
      <c r="A1402" s="105"/>
    </row>
    <row r="1403" spans="1:1" x14ac:dyDescent="0.2">
      <c r="A1403" s="105"/>
    </row>
    <row r="1404" spans="1:1" x14ac:dyDescent="0.2">
      <c r="A1404" s="105"/>
    </row>
    <row r="1405" spans="1:1" x14ac:dyDescent="0.2">
      <c r="A1405" s="105"/>
    </row>
    <row r="1406" spans="1:1" x14ac:dyDescent="0.2">
      <c r="A1406" s="105"/>
    </row>
    <row r="1407" spans="1:1" x14ac:dyDescent="0.2">
      <c r="A1407" s="105"/>
    </row>
    <row r="1408" spans="1:1" x14ac:dyDescent="0.2">
      <c r="A1408" s="105"/>
    </row>
    <row r="1409" spans="1:1" x14ac:dyDescent="0.2">
      <c r="A1409" s="105"/>
    </row>
    <row r="1410" spans="1:1" x14ac:dyDescent="0.2">
      <c r="A1410" s="105"/>
    </row>
    <row r="1411" spans="1:1" x14ac:dyDescent="0.2">
      <c r="A1411" s="105"/>
    </row>
    <row r="1412" spans="1:1" x14ac:dyDescent="0.2">
      <c r="A1412" s="105"/>
    </row>
    <row r="1413" spans="1:1" x14ac:dyDescent="0.2">
      <c r="A1413" s="105"/>
    </row>
    <row r="1414" spans="1:1" x14ac:dyDescent="0.2">
      <c r="A1414" s="105"/>
    </row>
    <row r="1415" spans="1:1" x14ac:dyDescent="0.2">
      <c r="A1415" s="105"/>
    </row>
    <row r="1416" spans="1:1" x14ac:dyDescent="0.2">
      <c r="A1416" s="105"/>
    </row>
    <row r="1417" spans="1:1" x14ac:dyDescent="0.2">
      <c r="A1417" s="105"/>
    </row>
    <row r="1418" spans="1:1" x14ac:dyDescent="0.2">
      <c r="A1418" s="105"/>
    </row>
    <row r="1419" spans="1:1" x14ac:dyDescent="0.2">
      <c r="A1419" s="105"/>
    </row>
    <row r="1420" spans="1:1" x14ac:dyDescent="0.2">
      <c r="A1420" s="105"/>
    </row>
    <row r="1421" spans="1:1" x14ac:dyDescent="0.2">
      <c r="A1421" s="105"/>
    </row>
    <row r="1422" spans="1:1" x14ac:dyDescent="0.2">
      <c r="A1422" s="105"/>
    </row>
    <row r="1423" spans="1:1" x14ac:dyDescent="0.2">
      <c r="A1423" s="105"/>
    </row>
    <row r="1424" spans="1:1" x14ac:dyDescent="0.2">
      <c r="A1424" s="105"/>
    </row>
    <row r="1425" spans="1:1" x14ac:dyDescent="0.2">
      <c r="A1425" s="105"/>
    </row>
    <row r="1426" spans="1:1" x14ac:dyDescent="0.2">
      <c r="A1426" s="105"/>
    </row>
    <row r="1427" spans="1:1" x14ac:dyDescent="0.2">
      <c r="A1427" s="105"/>
    </row>
    <row r="1428" spans="1:1" x14ac:dyDescent="0.2">
      <c r="A1428" s="105"/>
    </row>
    <row r="1429" spans="1:1" x14ac:dyDescent="0.2">
      <c r="A1429" s="105"/>
    </row>
    <row r="1430" spans="1:1" x14ac:dyDescent="0.2">
      <c r="A1430" s="105"/>
    </row>
    <row r="1431" spans="1:1" x14ac:dyDescent="0.2">
      <c r="A1431" s="105"/>
    </row>
    <row r="1432" spans="1:1" x14ac:dyDescent="0.2">
      <c r="A1432" s="105"/>
    </row>
    <row r="1433" spans="1:1" x14ac:dyDescent="0.2">
      <c r="A1433" s="105"/>
    </row>
    <row r="1434" spans="1:1" x14ac:dyDescent="0.2">
      <c r="A1434" s="105"/>
    </row>
    <row r="1435" spans="1:1" x14ac:dyDescent="0.2">
      <c r="A1435" s="105"/>
    </row>
    <row r="1436" spans="1:1" x14ac:dyDescent="0.2">
      <c r="A1436" s="105"/>
    </row>
    <row r="1437" spans="1:1" x14ac:dyDescent="0.2">
      <c r="A1437" s="105"/>
    </row>
    <row r="1438" spans="1:1" x14ac:dyDescent="0.2">
      <c r="A1438" s="105"/>
    </row>
    <row r="1439" spans="1:1" x14ac:dyDescent="0.2">
      <c r="A1439" s="105"/>
    </row>
    <row r="1440" spans="1:1" x14ac:dyDescent="0.2">
      <c r="A1440" s="105"/>
    </row>
    <row r="1441" spans="1:1" x14ac:dyDescent="0.2">
      <c r="A1441" s="105"/>
    </row>
    <row r="1442" spans="1:1" x14ac:dyDescent="0.2">
      <c r="A1442" s="105"/>
    </row>
    <row r="1443" spans="1:1" x14ac:dyDescent="0.2">
      <c r="A1443" s="105"/>
    </row>
    <row r="1444" spans="1:1" x14ac:dyDescent="0.2">
      <c r="A1444" s="105"/>
    </row>
    <row r="1445" spans="1:1" x14ac:dyDescent="0.2">
      <c r="A1445" s="105"/>
    </row>
    <row r="1446" spans="1:1" x14ac:dyDescent="0.2">
      <c r="A1446" s="105"/>
    </row>
    <row r="1447" spans="1:1" x14ac:dyDescent="0.2">
      <c r="A1447" s="105"/>
    </row>
    <row r="1448" spans="1:1" x14ac:dyDescent="0.2">
      <c r="A1448" s="105"/>
    </row>
    <row r="1449" spans="1:1" x14ac:dyDescent="0.2">
      <c r="A1449" s="105"/>
    </row>
    <row r="1450" spans="1:1" x14ac:dyDescent="0.2">
      <c r="A1450" s="105"/>
    </row>
    <row r="1451" spans="1:1" x14ac:dyDescent="0.2">
      <c r="A1451" s="105"/>
    </row>
    <row r="1452" spans="1:1" x14ac:dyDescent="0.2">
      <c r="A1452" s="105"/>
    </row>
    <row r="1453" spans="1:1" x14ac:dyDescent="0.2">
      <c r="A1453" s="105"/>
    </row>
    <row r="1454" spans="1:1" x14ac:dyDescent="0.2">
      <c r="A1454" s="105"/>
    </row>
    <row r="1455" spans="1:1" x14ac:dyDescent="0.2">
      <c r="A1455" s="105"/>
    </row>
    <row r="1456" spans="1:1" x14ac:dyDescent="0.2">
      <c r="A1456" s="105"/>
    </row>
    <row r="1457" spans="1:1" x14ac:dyDescent="0.2">
      <c r="A1457" s="105"/>
    </row>
    <row r="1458" spans="1:1" x14ac:dyDescent="0.2">
      <c r="A1458" s="105"/>
    </row>
    <row r="1459" spans="1:1" x14ac:dyDescent="0.2">
      <c r="A1459" s="105"/>
    </row>
    <row r="1460" spans="1:1" x14ac:dyDescent="0.2">
      <c r="A1460" s="105"/>
    </row>
    <row r="1461" spans="1:1" x14ac:dyDescent="0.2">
      <c r="A1461" s="105"/>
    </row>
    <row r="1462" spans="1:1" x14ac:dyDescent="0.2">
      <c r="A1462" s="105"/>
    </row>
    <row r="1463" spans="1:1" x14ac:dyDescent="0.2">
      <c r="A1463" s="105"/>
    </row>
    <row r="1464" spans="1:1" x14ac:dyDescent="0.2">
      <c r="A1464" s="105"/>
    </row>
    <row r="1465" spans="1:1" x14ac:dyDescent="0.2">
      <c r="A1465" s="105"/>
    </row>
    <row r="1466" spans="1:1" x14ac:dyDescent="0.2">
      <c r="A1466" s="105"/>
    </row>
    <row r="1467" spans="1:1" x14ac:dyDescent="0.2">
      <c r="A1467" s="105"/>
    </row>
    <row r="1468" spans="1:1" x14ac:dyDescent="0.2">
      <c r="A1468" s="105"/>
    </row>
    <row r="1469" spans="1:1" x14ac:dyDescent="0.2">
      <c r="A1469" s="105"/>
    </row>
    <row r="1470" spans="1:1" x14ac:dyDescent="0.2">
      <c r="A1470" s="105"/>
    </row>
    <row r="1471" spans="1:1" x14ac:dyDescent="0.2">
      <c r="A1471" s="105"/>
    </row>
    <row r="1472" spans="1:1" x14ac:dyDescent="0.2">
      <c r="A1472" s="105"/>
    </row>
    <row r="1473" spans="1:1" x14ac:dyDescent="0.2">
      <c r="A1473" s="105"/>
    </row>
    <row r="1474" spans="1:1" x14ac:dyDescent="0.2">
      <c r="A1474" s="105"/>
    </row>
    <row r="1475" spans="1:1" x14ac:dyDescent="0.2">
      <c r="A1475" s="105"/>
    </row>
    <row r="1476" spans="1:1" x14ac:dyDescent="0.2">
      <c r="A1476" s="105"/>
    </row>
    <row r="1477" spans="1:1" x14ac:dyDescent="0.2">
      <c r="A1477" s="105"/>
    </row>
    <row r="1478" spans="1:1" x14ac:dyDescent="0.2">
      <c r="A1478" s="105"/>
    </row>
    <row r="1479" spans="1:1" x14ac:dyDescent="0.2">
      <c r="A1479" s="105"/>
    </row>
    <row r="1480" spans="1:1" x14ac:dyDescent="0.2">
      <c r="A1480" s="105"/>
    </row>
    <row r="1481" spans="1:1" x14ac:dyDescent="0.2">
      <c r="A1481" s="105"/>
    </row>
    <row r="1482" spans="1:1" x14ac:dyDescent="0.2">
      <c r="A1482" s="105"/>
    </row>
    <row r="1483" spans="1:1" x14ac:dyDescent="0.2">
      <c r="A1483" s="105"/>
    </row>
    <row r="1484" spans="1:1" x14ac:dyDescent="0.2">
      <c r="A1484" s="105"/>
    </row>
    <row r="1485" spans="1:1" x14ac:dyDescent="0.2">
      <c r="A1485" s="105"/>
    </row>
    <row r="1486" spans="1:1" x14ac:dyDescent="0.2">
      <c r="A1486" s="105"/>
    </row>
    <row r="1487" spans="1:1" x14ac:dyDescent="0.2">
      <c r="A1487" s="105"/>
    </row>
    <row r="1488" spans="1:1" x14ac:dyDescent="0.2">
      <c r="A1488" s="105"/>
    </row>
    <row r="1489" spans="1:1" x14ac:dyDescent="0.2">
      <c r="A1489" s="105"/>
    </row>
    <row r="1490" spans="1:1" x14ac:dyDescent="0.2">
      <c r="A1490" s="105"/>
    </row>
    <row r="1491" spans="1:1" x14ac:dyDescent="0.2">
      <c r="A1491" s="105"/>
    </row>
    <row r="1492" spans="1:1" x14ac:dyDescent="0.2">
      <c r="A1492" s="105"/>
    </row>
    <row r="1493" spans="1:1" x14ac:dyDescent="0.2">
      <c r="A1493" s="105"/>
    </row>
    <row r="1494" spans="1:1" x14ac:dyDescent="0.2">
      <c r="A1494" s="105"/>
    </row>
    <row r="1495" spans="1:1" x14ac:dyDescent="0.2">
      <c r="A1495" s="105"/>
    </row>
    <row r="1496" spans="1:1" x14ac:dyDescent="0.2">
      <c r="A1496" s="105"/>
    </row>
    <row r="1497" spans="1:1" x14ac:dyDescent="0.2">
      <c r="A1497" s="105"/>
    </row>
    <row r="1498" spans="1:1" x14ac:dyDescent="0.2">
      <c r="A1498" s="105"/>
    </row>
    <row r="1499" spans="1:1" x14ac:dyDescent="0.2">
      <c r="A1499" s="105"/>
    </row>
    <row r="1500" spans="1:1" x14ac:dyDescent="0.2">
      <c r="A1500" s="105"/>
    </row>
    <row r="1501" spans="1:1" x14ac:dyDescent="0.2">
      <c r="A1501" s="105"/>
    </row>
    <row r="1502" spans="1:1" x14ac:dyDescent="0.2">
      <c r="A1502" s="105"/>
    </row>
    <row r="1503" spans="1:1" x14ac:dyDescent="0.2">
      <c r="A1503" s="105"/>
    </row>
    <row r="1504" spans="1:1" x14ac:dyDescent="0.2">
      <c r="A1504" s="105"/>
    </row>
    <row r="1505" spans="1:1" x14ac:dyDescent="0.2">
      <c r="A1505" s="105"/>
    </row>
    <row r="1506" spans="1:1" x14ac:dyDescent="0.2">
      <c r="A1506" s="105"/>
    </row>
    <row r="1507" spans="1:1" x14ac:dyDescent="0.2">
      <c r="A1507" s="105"/>
    </row>
    <row r="1508" spans="1:1" x14ac:dyDescent="0.2">
      <c r="A1508" s="105"/>
    </row>
    <row r="1509" spans="1:1" x14ac:dyDescent="0.2">
      <c r="A1509" s="105"/>
    </row>
    <row r="1510" spans="1:1" x14ac:dyDescent="0.2">
      <c r="A1510" s="105"/>
    </row>
    <row r="1511" spans="1:1" x14ac:dyDescent="0.2">
      <c r="A1511" s="105"/>
    </row>
    <row r="1512" spans="1:1" x14ac:dyDescent="0.2">
      <c r="A1512" s="105"/>
    </row>
    <row r="1513" spans="1:1" x14ac:dyDescent="0.2">
      <c r="A1513" s="105"/>
    </row>
    <row r="1514" spans="1:1" x14ac:dyDescent="0.2">
      <c r="A1514" s="105"/>
    </row>
    <row r="1515" spans="1:1" x14ac:dyDescent="0.2">
      <c r="A1515" s="105"/>
    </row>
    <row r="1516" spans="1:1" x14ac:dyDescent="0.2">
      <c r="A1516" s="105"/>
    </row>
    <row r="1517" spans="1:1" x14ac:dyDescent="0.2">
      <c r="A1517" s="105"/>
    </row>
    <row r="1518" spans="1:1" x14ac:dyDescent="0.2">
      <c r="A1518" s="105"/>
    </row>
    <row r="1519" spans="1:1" x14ac:dyDescent="0.2">
      <c r="A1519" s="105"/>
    </row>
    <row r="1520" spans="1:1" x14ac:dyDescent="0.2">
      <c r="A1520" s="105"/>
    </row>
    <row r="1521" spans="1:1" x14ac:dyDescent="0.2">
      <c r="A1521" s="105"/>
    </row>
    <row r="1522" spans="1:1" x14ac:dyDescent="0.2">
      <c r="A1522" s="105"/>
    </row>
    <row r="1523" spans="1:1" x14ac:dyDescent="0.2">
      <c r="A1523" s="105"/>
    </row>
    <row r="1524" spans="1:1" x14ac:dyDescent="0.2">
      <c r="A1524" s="105"/>
    </row>
    <row r="1525" spans="1:1" x14ac:dyDescent="0.2">
      <c r="A1525" s="105"/>
    </row>
    <row r="1526" spans="1:1" x14ac:dyDescent="0.2">
      <c r="A1526" s="105"/>
    </row>
    <row r="1527" spans="1:1" x14ac:dyDescent="0.2">
      <c r="A1527" s="105"/>
    </row>
    <row r="1528" spans="1:1" x14ac:dyDescent="0.2">
      <c r="A1528" s="105"/>
    </row>
    <row r="1529" spans="1:1" x14ac:dyDescent="0.2">
      <c r="A1529" s="105"/>
    </row>
    <row r="1530" spans="1:1" x14ac:dyDescent="0.2">
      <c r="A1530" s="105"/>
    </row>
    <row r="1531" spans="1:1" x14ac:dyDescent="0.2">
      <c r="A1531" s="105"/>
    </row>
    <row r="1532" spans="1:1" x14ac:dyDescent="0.2">
      <c r="A1532" s="105"/>
    </row>
    <row r="1533" spans="1:1" x14ac:dyDescent="0.2">
      <c r="A1533" s="105"/>
    </row>
    <row r="1534" spans="1:1" x14ac:dyDescent="0.2">
      <c r="A1534" s="105"/>
    </row>
    <row r="1535" spans="1:1" x14ac:dyDescent="0.2">
      <c r="A1535" s="105"/>
    </row>
    <row r="1536" spans="1:1" x14ac:dyDescent="0.2">
      <c r="A1536" s="105"/>
    </row>
    <row r="1537" spans="1:1" x14ac:dyDescent="0.2">
      <c r="A1537" s="105"/>
    </row>
    <row r="1538" spans="1:1" x14ac:dyDescent="0.2">
      <c r="A1538" s="105"/>
    </row>
    <row r="1539" spans="1:1" x14ac:dyDescent="0.2">
      <c r="A1539" s="105"/>
    </row>
    <row r="1540" spans="1:1" x14ac:dyDescent="0.2">
      <c r="A1540" s="105"/>
    </row>
    <row r="1541" spans="1:1" x14ac:dyDescent="0.2">
      <c r="A1541" s="105"/>
    </row>
    <row r="1542" spans="1:1" x14ac:dyDescent="0.2">
      <c r="A1542" s="105"/>
    </row>
    <row r="1543" spans="1:1" x14ac:dyDescent="0.2">
      <c r="A1543" s="105"/>
    </row>
    <row r="1544" spans="1:1" x14ac:dyDescent="0.2">
      <c r="A1544" s="105"/>
    </row>
    <row r="1545" spans="1:1" x14ac:dyDescent="0.2">
      <c r="A1545" s="105"/>
    </row>
    <row r="1546" spans="1:1" x14ac:dyDescent="0.2">
      <c r="A1546" s="105"/>
    </row>
    <row r="1547" spans="1:1" x14ac:dyDescent="0.2">
      <c r="A1547" s="105"/>
    </row>
    <row r="1548" spans="1:1" x14ac:dyDescent="0.2">
      <c r="A1548" s="105"/>
    </row>
    <row r="1549" spans="1:1" x14ac:dyDescent="0.2">
      <c r="A1549" s="105"/>
    </row>
    <row r="1550" spans="1:1" x14ac:dyDescent="0.2">
      <c r="A1550" s="105"/>
    </row>
    <row r="1551" spans="1:1" x14ac:dyDescent="0.2">
      <c r="A1551" s="105"/>
    </row>
    <row r="1552" spans="1:1" x14ac:dyDescent="0.2">
      <c r="A1552" s="105"/>
    </row>
    <row r="1553" spans="1:1" x14ac:dyDescent="0.2">
      <c r="A1553" s="105"/>
    </row>
    <row r="1554" spans="1:1" x14ac:dyDescent="0.2">
      <c r="A1554" s="105"/>
    </row>
    <row r="1555" spans="1:1" x14ac:dyDescent="0.2">
      <c r="A1555" s="105"/>
    </row>
    <row r="1556" spans="1:1" x14ac:dyDescent="0.2">
      <c r="A1556" s="105"/>
    </row>
    <row r="1557" spans="1:1" x14ac:dyDescent="0.2">
      <c r="A1557" s="105"/>
    </row>
    <row r="1558" spans="1:1" x14ac:dyDescent="0.2">
      <c r="A1558" s="105"/>
    </row>
    <row r="1559" spans="1:1" x14ac:dyDescent="0.2">
      <c r="A1559" s="105"/>
    </row>
    <row r="1560" spans="1:1" x14ac:dyDescent="0.2">
      <c r="A1560" s="105"/>
    </row>
    <row r="1561" spans="1:1" x14ac:dyDescent="0.2">
      <c r="A1561" s="105"/>
    </row>
    <row r="1562" spans="1:1" x14ac:dyDescent="0.2">
      <c r="A1562" s="105"/>
    </row>
    <row r="1563" spans="1:1" x14ac:dyDescent="0.2">
      <c r="A1563" s="105"/>
    </row>
    <row r="1564" spans="1:1" x14ac:dyDescent="0.2">
      <c r="A1564" s="105"/>
    </row>
    <row r="1565" spans="1:1" x14ac:dyDescent="0.2">
      <c r="A1565" s="105"/>
    </row>
    <row r="1566" spans="1:1" x14ac:dyDescent="0.2">
      <c r="A1566" s="105"/>
    </row>
    <row r="1567" spans="1:1" x14ac:dyDescent="0.2">
      <c r="A1567" s="105"/>
    </row>
    <row r="1568" spans="1:1" x14ac:dyDescent="0.2">
      <c r="A1568" s="105"/>
    </row>
    <row r="1569" spans="1:1" x14ac:dyDescent="0.2">
      <c r="A1569" s="105"/>
    </row>
    <row r="1570" spans="1:1" x14ac:dyDescent="0.2">
      <c r="A1570" s="105"/>
    </row>
    <row r="1571" spans="1:1" x14ac:dyDescent="0.2">
      <c r="A1571" s="105"/>
    </row>
    <row r="1572" spans="1:1" x14ac:dyDescent="0.2">
      <c r="A1572" s="105"/>
    </row>
    <row r="1573" spans="1:1" x14ac:dyDescent="0.2">
      <c r="A1573" s="105"/>
    </row>
    <row r="1574" spans="1:1" x14ac:dyDescent="0.2">
      <c r="A1574" s="105"/>
    </row>
    <row r="1575" spans="1:1" x14ac:dyDescent="0.2">
      <c r="A1575" s="105"/>
    </row>
    <row r="1576" spans="1:1" x14ac:dyDescent="0.2">
      <c r="A1576" s="105"/>
    </row>
    <row r="1577" spans="1:1" x14ac:dyDescent="0.2">
      <c r="A1577" s="105"/>
    </row>
    <row r="1578" spans="1:1" x14ac:dyDescent="0.2">
      <c r="A1578" s="105"/>
    </row>
    <row r="1579" spans="1:1" x14ac:dyDescent="0.2">
      <c r="A1579" s="105"/>
    </row>
    <row r="1580" spans="1:1" x14ac:dyDescent="0.2">
      <c r="A1580" s="105"/>
    </row>
    <row r="1581" spans="1:1" x14ac:dyDescent="0.2">
      <c r="A1581" s="105"/>
    </row>
    <row r="1582" spans="1:1" x14ac:dyDescent="0.2">
      <c r="A1582" s="105"/>
    </row>
    <row r="1583" spans="1:1" x14ac:dyDescent="0.2">
      <c r="A1583" s="105"/>
    </row>
    <row r="1584" spans="1:1" x14ac:dyDescent="0.2">
      <c r="A1584" s="105"/>
    </row>
    <row r="1585" spans="1:1" x14ac:dyDescent="0.2">
      <c r="A1585" s="105"/>
    </row>
    <row r="1586" spans="1:1" x14ac:dyDescent="0.2">
      <c r="A1586" s="105"/>
    </row>
    <row r="1587" spans="1:1" x14ac:dyDescent="0.2">
      <c r="A1587" s="105"/>
    </row>
    <row r="1588" spans="1:1" x14ac:dyDescent="0.2">
      <c r="A1588" s="105"/>
    </row>
    <row r="1589" spans="1:1" x14ac:dyDescent="0.2">
      <c r="A1589" s="105"/>
    </row>
    <row r="1590" spans="1:1" x14ac:dyDescent="0.2">
      <c r="A1590" s="105"/>
    </row>
    <row r="1591" spans="1:1" x14ac:dyDescent="0.2">
      <c r="A1591" s="105"/>
    </row>
    <row r="1592" spans="1:1" x14ac:dyDescent="0.2">
      <c r="A1592" s="105"/>
    </row>
    <row r="1593" spans="1:1" x14ac:dyDescent="0.2">
      <c r="A1593" s="105"/>
    </row>
    <row r="1594" spans="1:1" x14ac:dyDescent="0.2">
      <c r="A1594" s="105"/>
    </row>
    <row r="1595" spans="1:1" x14ac:dyDescent="0.2">
      <c r="A1595" s="105"/>
    </row>
    <row r="1596" spans="1:1" x14ac:dyDescent="0.2">
      <c r="A1596" s="105"/>
    </row>
    <row r="1597" spans="1:1" x14ac:dyDescent="0.2">
      <c r="A1597" s="105"/>
    </row>
    <row r="1598" spans="1:1" x14ac:dyDescent="0.2">
      <c r="A1598" s="105"/>
    </row>
    <row r="1599" spans="1:1" x14ac:dyDescent="0.2">
      <c r="A1599" s="105"/>
    </row>
    <row r="1600" spans="1:1" x14ac:dyDescent="0.2">
      <c r="A1600" s="105"/>
    </row>
    <row r="1601" spans="1:1" x14ac:dyDescent="0.2">
      <c r="A1601" s="105"/>
    </row>
    <row r="1602" spans="1:1" x14ac:dyDescent="0.2">
      <c r="A1602" s="105"/>
    </row>
    <row r="1603" spans="1:1" x14ac:dyDescent="0.2">
      <c r="A1603" s="105"/>
    </row>
    <row r="1604" spans="1:1" x14ac:dyDescent="0.2">
      <c r="A1604" s="105"/>
    </row>
    <row r="1605" spans="1:1" x14ac:dyDescent="0.2">
      <c r="A1605" s="105"/>
    </row>
    <row r="1606" spans="1:1" x14ac:dyDescent="0.2">
      <c r="A1606" s="105"/>
    </row>
    <row r="1607" spans="1:1" x14ac:dyDescent="0.2">
      <c r="A1607" s="105"/>
    </row>
    <row r="1608" spans="1:1" x14ac:dyDescent="0.2">
      <c r="A1608" s="105"/>
    </row>
    <row r="1609" spans="1:1" x14ac:dyDescent="0.2">
      <c r="A1609" s="105"/>
    </row>
    <row r="1610" spans="1:1" x14ac:dyDescent="0.2">
      <c r="A1610" s="105"/>
    </row>
    <row r="1611" spans="1:1" x14ac:dyDescent="0.2">
      <c r="A1611" s="105"/>
    </row>
    <row r="1612" spans="1:1" x14ac:dyDescent="0.2">
      <c r="A1612" s="105"/>
    </row>
    <row r="1613" spans="1:1" x14ac:dyDescent="0.2">
      <c r="A1613" s="105"/>
    </row>
    <row r="1614" spans="1:1" x14ac:dyDescent="0.2">
      <c r="A1614" s="105"/>
    </row>
    <row r="1615" spans="1:1" x14ac:dyDescent="0.2">
      <c r="A1615" s="105"/>
    </row>
    <row r="1616" spans="1:1" x14ac:dyDescent="0.2">
      <c r="A1616" s="105"/>
    </row>
    <row r="1617" spans="1:1" x14ac:dyDescent="0.2">
      <c r="A1617" s="105"/>
    </row>
    <row r="1618" spans="1:1" x14ac:dyDescent="0.2">
      <c r="A1618" s="105"/>
    </row>
    <row r="1619" spans="1:1" x14ac:dyDescent="0.2">
      <c r="A1619" s="105"/>
    </row>
    <row r="1620" spans="1:1" x14ac:dyDescent="0.2">
      <c r="A1620" s="105"/>
    </row>
    <row r="1621" spans="1:1" x14ac:dyDescent="0.2">
      <c r="A1621" s="105"/>
    </row>
    <row r="1622" spans="1:1" x14ac:dyDescent="0.2">
      <c r="A1622" s="105"/>
    </row>
    <row r="1623" spans="1:1" x14ac:dyDescent="0.2">
      <c r="A1623" s="105"/>
    </row>
    <row r="1624" spans="1:1" x14ac:dyDescent="0.2">
      <c r="A1624" s="105"/>
    </row>
    <row r="1625" spans="1:1" x14ac:dyDescent="0.2">
      <c r="A1625" s="105"/>
    </row>
    <row r="1626" spans="1:1" x14ac:dyDescent="0.2">
      <c r="A1626" s="105"/>
    </row>
    <row r="1627" spans="1:1" x14ac:dyDescent="0.2">
      <c r="A1627" s="105"/>
    </row>
    <row r="1628" spans="1:1" x14ac:dyDescent="0.2">
      <c r="A1628" s="105"/>
    </row>
    <row r="1629" spans="1:1" x14ac:dyDescent="0.2">
      <c r="A1629" s="105"/>
    </row>
    <row r="1630" spans="1:1" x14ac:dyDescent="0.2">
      <c r="A1630" s="105"/>
    </row>
    <row r="1631" spans="1:1" x14ac:dyDescent="0.2">
      <c r="A1631" s="105"/>
    </row>
    <row r="1632" spans="1:1" x14ac:dyDescent="0.2">
      <c r="A1632" s="105"/>
    </row>
    <row r="1633" spans="1:1" x14ac:dyDescent="0.2">
      <c r="A1633" s="105"/>
    </row>
    <row r="1634" spans="1:1" x14ac:dyDescent="0.2">
      <c r="A1634" s="105"/>
    </row>
    <row r="1635" spans="1:1" x14ac:dyDescent="0.2">
      <c r="A1635" s="105"/>
    </row>
    <row r="1636" spans="1:1" x14ac:dyDescent="0.2">
      <c r="A1636" s="105"/>
    </row>
    <row r="1637" spans="1:1" x14ac:dyDescent="0.2">
      <c r="A1637" s="105"/>
    </row>
    <row r="1638" spans="1:1" x14ac:dyDescent="0.2">
      <c r="A1638" s="105"/>
    </row>
    <row r="1639" spans="1:1" x14ac:dyDescent="0.2">
      <c r="A1639" s="105"/>
    </row>
    <row r="1640" spans="1:1" x14ac:dyDescent="0.2">
      <c r="A1640" s="105"/>
    </row>
    <row r="1641" spans="1:1" x14ac:dyDescent="0.2">
      <c r="A1641" s="105"/>
    </row>
    <row r="1642" spans="1:1" x14ac:dyDescent="0.2">
      <c r="A1642" s="105"/>
    </row>
    <row r="1643" spans="1:1" x14ac:dyDescent="0.2">
      <c r="A1643" s="105"/>
    </row>
    <row r="1644" spans="1:1" x14ac:dyDescent="0.2">
      <c r="A1644" s="105"/>
    </row>
    <row r="1645" spans="1:1" x14ac:dyDescent="0.2">
      <c r="A1645" s="105"/>
    </row>
    <row r="1646" spans="1:1" x14ac:dyDescent="0.2">
      <c r="A1646" s="105"/>
    </row>
    <row r="1647" spans="1:1" x14ac:dyDescent="0.2">
      <c r="A1647" s="105"/>
    </row>
    <row r="1648" spans="1:1" x14ac:dyDescent="0.2">
      <c r="A1648" s="105"/>
    </row>
    <row r="1649" spans="1:1" x14ac:dyDescent="0.2">
      <c r="A1649" s="105"/>
    </row>
    <row r="1650" spans="1:1" x14ac:dyDescent="0.2">
      <c r="A1650" s="105"/>
    </row>
    <row r="1651" spans="1:1" x14ac:dyDescent="0.2">
      <c r="A1651" s="105"/>
    </row>
    <row r="1652" spans="1:1" x14ac:dyDescent="0.2">
      <c r="A1652" s="105"/>
    </row>
    <row r="1653" spans="1:1" x14ac:dyDescent="0.2">
      <c r="A1653" s="105"/>
    </row>
    <row r="1654" spans="1:1" x14ac:dyDescent="0.2">
      <c r="A1654" s="105"/>
    </row>
    <row r="1655" spans="1:1" x14ac:dyDescent="0.2">
      <c r="A1655" s="105"/>
    </row>
    <row r="1656" spans="1:1" x14ac:dyDescent="0.2">
      <c r="A1656" s="105"/>
    </row>
    <row r="1657" spans="1:1" x14ac:dyDescent="0.2">
      <c r="A1657" s="105"/>
    </row>
    <row r="1658" spans="1:1" x14ac:dyDescent="0.2">
      <c r="A1658" s="105"/>
    </row>
    <row r="1659" spans="1:1" x14ac:dyDescent="0.2">
      <c r="A1659" s="105"/>
    </row>
    <row r="1660" spans="1:1" x14ac:dyDescent="0.2">
      <c r="A1660" s="105"/>
    </row>
    <row r="1661" spans="1:1" x14ac:dyDescent="0.2">
      <c r="A1661" s="105"/>
    </row>
    <row r="1662" spans="1:1" x14ac:dyDescent="0.2">
      <c r="A1662" s="105"/>
    </row>
    <row r="1663" spans="1:1" x14ac:dyDescent="0.2">
      <c r="A1663" s="105"/>
    </row>
    <row r="1664" spans="1:1" x14ac:dyDescent="0.2">
      <c r="A1664" s="105"/>
    </row>
    <row r="1665" spans="1:1" x14ac:dyDescent="0.2">
      <c r="A1665" s="105"/>
    </row>
    <row r="1666" spans="1:1" x14ac:dyDescent="0.2">
      <c r="A1666" s="105"/>
    </row>
    <row r="1667" spans="1:1" x14ac:dyDescent="0.2">
      <c r="A1667" s="105"/>
    </row>
    <row r="1668" spans="1:1" x14ac:dyDescent="0.2">
      <c r="A1668" s="105"/>
    </row>
    <row r="1669" spans="1:1" x14ac:dyDescent="0.2">
      <c r="A1669" s="105"/>
    </row>
    <row r="1670" spans="1:1" x14ac:dyDescent="0.2">
      <c r="A1670" s="105"/>
    </row>
    <row r="1671" spans="1:1" x14ac:dyDescent="0.2">
      <c r="A1671" s="105"/>
    </row>
    <row r="1672" spans="1:1" x14ac:dyDescent="0.2">
      <c r="A1672" s="105"/>
    </row>
    <row r="1673" spans="1:1" x14ac:dyDescent="0.2">
      <c r="A1673" s="105"/>
    </row>
    <row r="1674" spans="1:1" x14ac:dyDescent="0.2">
      <c r="A1674" s="105"/>
    </row>
    <row r="1675" spans="1:1" x14ac:dyDescent="0.2">
      <c r="A1675" s="105"/>
    </row>
    <row r="1676" spans="1:1" x14ac:dyDescent="0.2">
      <c r="A1676" s="105"/>
    </row>
    <row r="1677" spans="1:1" x14ac:dyDescent="0.2">
      <c r="A1677" s="105"/>
    </row>
    <row r="1678" spans="1:1" x14ac:dyDescent="0.2">
      <c r="A1678" s="105"/>
    </row>
    <row r="1679" spans="1:1" x14ac:dyDescent="0.2">
      <c r="A1679" s="105"/>
    </row>
    <row r="1680" spans="1:1" x14ac:dyDescent="0.2">
      <c r="A1680" s="105"/>
    </row>
    <row r="1681" spans="1:1" x14ac:dyDescent="0.2">
      <c r="A1681" s="105"/>
    </row>
    <row r="1682" spans="1:1" x14ac:dyDescent="0.2">
      <c r="A1682" s="105"/>
    </row>
    <row r="1683" spans="1:1" x14ac:dyDescent="0.2">
      <c r="A1683" s="105"/>
    </row>
    <row r="1684" spans="1:1" x14ac:dyDescent="0.2">
      <c r="A1684" s="105"/>
    </row>
    <row r="1685" spans="1:1" x14ac:dyDescent="0.2">
      <c r="A1685" s="105"/>
    </row>
    <row r="1686" spans="1:1" x14ac:dyDescent="0.2">
      <c r="A1686" s="105"/>
    </row>
    <row r="1687" spans="1:1" x14ac:dyDescent="0.2">
      <c r="A1687" s="105"/>
    </row>
    <row r="1688" spans="1:1" x14ac:dyDescent="0.2">
      <c r="A1688" s="105"/>
    </row>
    <row r="1689" spans="1:1" x14ac:dyDescent="0.2">
      <c r="A1689" s="105"/>
    </row>
    <row r="1690" spans="1:1" x14ac:dyDescent="0.2">
      <c r="A1690" s="105"/>
    </row>
    <row r="1691" spans="1:1" x14ac:dyDescent="0.2">
      <c r="A1691" s="105"/>
    </row>
    <row r="1692" spans="1:1" x14ac:dyDescent="0.2">
      <c r="A1692" s="105"/>
    </row>
    <row r="1693" spans="1:1" x14ac:dyDescent="0.2">
      <c r="A1693" s="105"/>
    </row>
    <row r="1694" spans="1:1" x14ac:dyDescent="0.2">
      <c r="A1694" s="105"/>
    </row>
    <row r="1695" spans="1:1" x14ac:dyDescent="0.2">
      <c r="A1695" s="105"/>
    </row>
    <row r="1696" spans="1:1" x14ac:dyDescent="0.2">
      <c r="A1696" s="105"/>
    </row>
    <row r="1697" spans="1:1" x14ac:dyDescent="0.2">
      <c r="A1697" s="105"/>
    </row>
    <row r="1698" spans="1:1" x14ac:dyDescent="0.2">
      <c r="A1698" s="105"/>
    </row>
    <row r="1699" spans="1:1" x14ac:dyDescent="0.2">
      <c r="A1699" s="105"/>
    </row>
    <row r="1700" spans="1:1" x14ac:dyDescent="0.2">
      <c r="A1700" s="105"/>
    </row>
    <row r="1701" spans="1:1" x14ac:dyDescent="0.2">
      <c r="A1701" s="105"/>
    </row>
    <row r="1702" spans="1:1" x14ac:dyDescent="0.2">
      <c r="A1702" s="105"/>
    </row>
    <row r="1703" spans="1:1" x14ac:dyDescent="0.2">
      <c r="A1703" s="105"/>
    </row>
    <row r="1704" spans="1:1" x14ac:dyDescent="0.2">
      <c r="A1704" s="105"/>
    </row>
    <row r="1705" spans="1:1" x14ac:dyDescent="0.2">
      <c r="A1705" s="105"/>
    </row>
    <row r="1706" spans="1:1" x14ac:dyDescent="0.2">
      <c r="A1706" s="105"/>
    </row>
    <row r="1707" spans="1:1" x14ac:dyDescent="0.2">
      <c r="A1707" s="105"/>
    </row>
    <row r="1708" spans="1:1" x14ac:dyDescent="0.2">
      <c r="A1708" s="105"/>
    </row>
    <row r="1709" spans="1:1" x14ac:dyDescent="0.2">
      <c r="A1709" s="105"/>
    </row>
    <row r="1710" spans="1:1" x14ac:dyDescent="0.2">
      <c r="A1710" s="105"/>
    </row>
    <row r="1711" spans="1:1" x14ac:dyDescent="0.2">
      <c r="A1711" s="105"/>
    </row>
    <row r="1712" spans="1:1" x14ac:dyDescent="0.2">
      <c r="A1712" s="105"/>
    </row>
    <row r="1713" spans="1:1" x14ac:dyDescent="0.2">
      <c r="A1713" s="105"/>
    </row>
    <row r="1714" spans="1:1" x14ac:dyDescent="0.2">
      <c r="A1714" s="105"/>
    </row>
    <row r="1715" spans="1:1" x14ac:dyDescent="0.2">
      <c r="A1715" s="105"/>
    </row>
    <row r="1716" spans="1:1" x14ac:dyDescent="0.2">
      <c r="A1716" s="105"/>
    </row>
    <row r="1717" spans="1:1" x14ac:dyDescent="0.2">
      <c r="A1717" s="105"/>
    </row>
    <row r="1718" spans="1:1" x14ac:dyDescent="0.2">
      <c r="A1718" s="105"/>
    </row>
    <row r="1719" spans="1:1" x14ac:dyDescent="0.2">
      <c r="A1719" s="105"/>
    </row>
    <row r="1720" spans="1:1" x14ac:dyDescent="0.2">
      <c r="A1720" s="105"/>
    </row>
    <row r="1721" spans="1:1" x14ac:dyDescent="0.2">
      <c r="A1721" s="105"/>
    </row>
    <row r="1722" spans="1:1" x14ac:dyDescent="0.2">
      <c r="A1722" s="105"/>
    </row>
    <row r="1723" spans="1:1" x14ac:dyDescent="0.2">
      <c r="A1723" s="105"/>
    </row>
    <row r="1724" spans="1:1" x14ac:dyDescent="0.2">
      <c r="A1724" s="105"/>
    </row>
    <row r="1725" spans="1:1" x14ac:dyDescent="0.2">
      <c r="A1725" s="105"/>
    </row>
    <row r="1726" spans="1:1" x14ac:dyDescent="0.2">
      <c r="A1726" s="105"/>
    </row>
    <row r="1727" spans="1:1" x14ac:dyDescent="0.2">
      <c r="A1727" s="105"/>
    </row>
    <row r="1728" spans="1:1" x14ac:dyDescent="0.2">
      <c r="A1728" s="105"/>
    </row>
    <row r="1729" spans="1:1" x14ac:dyDescent="0.2">
      <c r="A1729" s="105"/>
    </row>
    <row r="1730" spans="1:1" x14ac:dyDescent="0.2">
      <c r="A1730" s="105"/>
    </row>
    <row r="1731" spans="1:1" x14ac:dyDescent="0.2">
      <c r="A1731" s="105"/>
    </row>
    <row r="1732" spans="1:1" x14ac:dyDescent="0.2">
      <c r="A1732" s="105"/>
    </row>
    <row r="1733" spans="1:1" x14ac:dyDescent="0.2">
      <c r="A1733" s="105"/>
    </row>
    <row r="1734" spans="1:1" x14ac:dyDescent="0.2">
      <c r="A1734" s="105"/>
    </row>
    <row r="1735" spans="1:1" x14ac:dyDescent="0.2">
      <c r="A1735" s="105"/>
    </row>
    <row r="1736" spans="1:1" x14ac:dyDescent="0.2">
      <c r="A1736" s="105"/>
    </row>
    <row r="1737" spans="1:1" x14ac:dyDescent="0.2">
      <c r="A1737" s="105"/>
    </row>
    <row r="1738" spans="1:1" x14ac:dyDescent="0.2">
      <c r="A1738" s="105"/>
    </row>
    <row r="1739" spans="1:1" x14ac:dyDescent="0.2">
      <c r="A1739" s="105"/>
    </row>
    <row r="1740" spans="1:1" x14ac:dyDescent="0.2">
      <c r="A1740" s="105"/>
    </row>
    <row r="1741" spans="1:1" x14ac:dyDescent="0.2">
      <c r="A1741" s="105"/>
    </row>
    <row r="1742" spans="1:1" x14ac:dyDescent="0.2">
      <c r="A1742" s="105"/>
    </row>
    <row r="1743" spans="1:1" x14ac:dyDescent="0.2">
      <c r="A1743" s="105"/>
    </row>
    <row r="1744" spans="1:1" x14ac:dyDescent="0.2">
      <c r="A1744" s="105"/>
    </row>
    <row r="1745" spans="1:1" x14ac:dyDescent="0.2">
      <c r="A1745" s="105"/>
    </row>
    <row r="1746" spans="1:1" x14ac:dyDescent="0.2">
      <c r="A1746" s="105"/>
    </row>
    <row r="1747" spans="1:1" x14ac:dyDescent="0.2">
      <c r="A1747" s="105"/>
    </row>
    <row r="1748" spans="1:1" x14ac:dyDescent="0.2">
      <c r="A1748" s="105"/>
    </row>
    <row r="1749" spans="1:1" x14ac:dyDescent="0.2">
      <c r="A1749" s="105"/>
    </row>
    <row r="1750" spans="1:1" x14ac:dyDescent="0.2">
      <c r="A1750" s="105"/>
    </row>
    <row r="1751" spans="1:1" x14ac:dyDescent="0.2">
      <c r="A1751" s="105"/>
    </row>
    <row r="1752" spans="1:1" x14ac:dyDescent="0.2">
      <c r="A1752" s="105"/>
    </row>
    <row r="1753" spans="1:1" x14ac:dyDescent="0.2">
      <c r="A1753" s="105"/>
    </row>
    <row r="1754" spans="1:1" x14ac:dyDescent="0.2">
      <c r="A1754" s="105"/>
    </row>
    <row r="1755" spans="1:1" x14ac:dyDescent="0.2">
      <c r="A1755" s="105"/>
    </row>
    <row r="1756" spans="1:1" x14ac:dyDescent="0.2">
      <c r="A1756" s="105"/>
    </row>
    <row r="1757" spans="1:1" x14ac:dyDescent="0.2">
      <c r="A1757" s="105"/>
    </row>
    <row r="1758" spans="1:1" x14ac:dyDescent="0.2">
      <c r="A1758" s="105"/>
    </row>
    <row r="1759" spans="1:1" x14ac:dyDescent="0.2">
      <c r="A1759" s="105"/>
    </row>
    <row r="1760" spans="1:1" x14ac:dyDescent="0.2">
      <c r="A1760" s="105"/>
    </row>
    <row r="1761" spans="1:1" x14ac:dyDescent="0.2">
      <c r="A1761" s="105"/>
    </row>
    <row r="1762" spans="1:1" x14ac:dyDescent="0.2">
      <c r="A1762" s="105"/>
    </row>
    <row r="1763" spans="1:1" x14ac:dyDescent="0.2">
      <c r="A1763" s="105"/>
    </row>
    <row r="1764" spans="1:1" x14ac:dyDescent="0.2">
      <c r="A1764" s="105"/>
    </row>
    <row r="1765" spans="1:1" x14ac:dyDescent="0.2">
      <c r="A1765" s="105"/>
    </row>
    <row r="1766" spans="1:1" x14ac:dyDescent="0.2">
      <c r="A1766" s="105"/>
    </row>
    <row r="1767" spans="1:1" x14ac:dyDescent="0.2">
      <c r="A1767" s="105"/>
    </row>
    <row r="1768" spans="1:1" x14ac:dyDescent="0.2">
      <c r="A1768" s="105"/>
    </row>
    <row r="1769" spans="1:1" x14ac:dyDescent="0.2">
      <c r="A1769" s="105"/>
    </row>
    <row r="1770" spans="1:1" x14ac:dyDescent="0.2">
      <c r="A1770" s="105"/>
    </row>
    <row r="1771" spans="1:1" x14ac:dyDescent="0.2">
      <c r="A1771" s="105"/>
    </row>
    <row r="1772" spans="1:1" x14ac:dyDescent="0.2">
      <c r="A1772" s="105"/>
    </row>
    <row r="1773" spans="1:1" x14ac:dyDescent="0.2">
      <c r="A1773" s="105"/>
    </row>
    <row r="1774" spans="1:1" x14ac:dyDescent="0.2">
      <c r="A1774" s="105"/>
    </row>
    <row r="1775" spans="1:1" x14ac:dyDescent="0.2">
      <c r="A1775" s="105"/>
    </row>
    <row r="1776" spans="1:1" x14ac:dyDescent="0.2">
      <c r="A1776" s="105"/>
    </row>
    <row r="1777" spans="1:1" x14ac:dyDescent="0.2">
      <c r="A1777" s="105"/>
    </row>
    <row r="1778" spans="1:1" x14ac:dyDescent="0.2">
      <c r="A1778" s="105"/>
    </row>
    <row r="1779" spans="1:1" x14ac:dyDescent="0.2">
      <c r="A1779" s="105"/>
    </row>
    <row r="1780" spans="1:1" x14ac:dyDescent="0.2">
      <c r="A1780" s="105"/>
    </row>
    <row r="1781" spans="1:1" x14ac:dyDescent="0.2">
      <c r="A1781" s="105"/>
    </row>
    <row r="1782" spans="1:1" x14ac:dyDescent="0.2">
      <c r="A1782" s="105"/>
    </row>
    <row r="1783" spans="1:1" x14ac:dyDescent="0.2">
      <c r="A1783" s="105"/>
    </row>
    <row r="1784" spans="1:1" x14ac:dyDescent="0.2">
      <c r="A1784" s="105"/>
    </row>
    <row r="1785" spans="1:1" x14ac:dyDescent="0.2">
      <c r="A1785" s="105"/>
    </row>
    <row r="1786" spans="1:1" x14ac:dyDescent="0.2">
      <c r="A1786" s="105"/>
    </row>
    <row r="1787" spans="1:1" x14ac:dyDescent="0.2">
      <c r="A1787" s="105"/>
    </row>
    <row r="1788" spans="1:1" x14ac:dyDescent="0.2">
      <c r="A1788" s="105"/>
    </row>
    <row r="1789" spans="1:1" x14ac:dyDescent="0.2">
      <c r="A1789" s="105"/>
    </row>
    <row r="1790" spans="1:1" x14ac:dyDescent="0.2">
      <c r="A1790" s="105"/>
    </row>
    <row r="1791" spans="1:1" x14ac:dyDescent="0.2">
      <c r="A1791" s="105"/>
    </row>
    <row r="1792" spans="1:1" x14ac:dyDescent="0.2">
      <c r="A1792" s="105"/>
    </row>
    <row r="1793" spans="1:1" x14ac:dyDescent="0.2">
      <c r="A1793" s="105"/>
    </row>
    <row r="1794" spans="1:1" x14ac:dyDescent="0.2">
      <c r="A1794" s="105"/>
    </row>
    <row r="1795" spans="1:1" x14ac:dyDescent="0.2">
      <c r="A1795" s="105"/>
    </row>
    <row r="1796" spans="1:1" x14ac:dyDescent="0.2">
      <c r="A1796" s="105"/>
    </row>
    <row r="1797" spans="1:1" x14ac:dyDescent="0.2">
      <c r="A1797" s="105"/>
    </row>
    <row r="1798" spans="1:1" x14ac:dyDescent="0.2">
      <c r="A1798" s="105"/>
    </row>
    <row r="1799" spans="1:1" x14ac:dyDescent="0.2">
      <c r="A1799" s="105"/>
    </row>
    <row r="1800" spans="1:1" x14ac:dyDescent="0.2">
      <c r="A1800" s="105"/>
    </row>
    <row r="1801" spans="1:1" x14ac:dyDescent="0.2">
      <c r="A1801" s="105"/>
    </row>
    <row r="1802" spans="1:1" x14ac:dyDescent="0.2">
      <c r="A1802" s="105"/>
    </row>
    <row r="1803" spans="1:1" x14ac:dyDescent="0.2">
      <c r="A1803" s="105"/>
    </row>
    <row r="1804" spans="1:1" x14ac:dyDescent="0.2">
      <c r="A1804" s="105"/>
    </row>
    <row r="1805" spans="1:1" x14ac:dyDescent="0.2">
      <c r="A1805" s="105"/>
    </row>
    <row r="1806" spans="1:1" x14ac:dyDescent="0.2">
      <c r="A1806" s="105"/>
    </row>
    <row r="1807" spans="1:1" x14ac:dyDescent="0.2">
      <c r="A1807" s="105"/>
    </row>
    <row r="1808" spans="1:1" x14ac:dyDescent="0.2">
      <c r="A1808" s="105"/>
    </row>
    <row r="1809" spans="1:1" x14ac:dyDescent="0.2">
      <c r="A1809" s="105"/>
    </row>
    <row r="1810" spans="1:1" x14ac:dyDescent="0.2">
      <c r="A1810" s="105"/>
    </row>
    <row r="1811" spans="1:1" x14ac:dyDescent="0.2">
      <c r="A1811" s="105"/>
    </row>
    <row r="1812" spans="1:1" x14ac:dyDescent="0.2">
      <c r="A1812" s="105"/>
    </row>
    <row r="1813" spans="1:1" x14ac:dyDescent="0.2">
      <c r="A1813" s="105"/>
    </row>
    <row r="1814" spans="1:1" x14ac:dyDescent="0.2">
      <c r="A1814" s="105"/>
    </row>
    <row r="1815" spans="1:1" x14ac:dyDescent="0.2">
      <c r="A1815" s="105"/>
    </row>
    <row r="1816" spans="1:1" x14ac:dyDescent="0.2">
      <c r="A1816" s="105"/>
    </row>
    <row r="1817" spans="1:1" x14ac:dyDescent="0.2">
      <c r="A1817" s="105"/>
    </row>
    <row r="1818" spans="1:1" x14ac:dyDescent="0.2">
      <c r="A1818" s="105"/>
    </row>
    <row r="1819" spans="1:1" x14ac:dyDescent="0.2">
      <c r="A1819" s="105"/>
    </row>
    <row r="1820" spans="1:1" x14ac:dyDescent="0.2">
      <c r="A1820" s="105"/>
    </row>
    <row r="1821" spans="1:1" x14ac:dyDescent="0.2">
      <c r="A1821" s="105"/>
    </row>
    <row r="1822" spans="1:1" x14ac:dyDescent="0.2">
      <c r="A1822" s="105"/>
    </row>
    <row r="1823" spans="1:1" x14ac:dyDescent="0.2">
      <c r="A1823" s="105"/>
    </row>
    <row r="1824" spans="1:1" x14ac:dyDescent="0.2">
      <c r="A1824" s="105"/>
    </row>
    <row r="1825" spans="1:1" x14ac:dyDescent="0.2">
      <c r="A1825" s="105"/>
    </row>
    <row r="1826" spans="1:1" x14ac:dyDescent="0.2">
      <c r="A1826" s="105"/>
    </row>
    <row r="1827" spans="1:1" x14ac:dyDescent="0.2">
      <c r="A1827" s="105"/>
    </row>
    <row r="1828" spans="1:1" x14ac:dyDescent="0.2">
      <c r="A1828" s="105"/>
    </row>
    <row r="1829" spans="1:1" x14ac:dyDescent="0.2">
      <c r="A1829" s="105"/>
    </row>
    <row r="1830" spans="1:1" x14ac:dyDescent="0.2">
      <c r="A1830" s="105"/>
    </row>
    <row r="1831" spans="1:1" x14ac:dyDescent="0.2">
      <c r="A1831" s="105"/>
    </row>
    <row r="1832" spans="1:1" x14ac:dyDescent="0.2">
      <c r="A1832" s="105"/>
    </row>
    <row r="1833" spans="1:1" x14ac:dyDescent="0.2">
      <c r="A1833" s="105"/>
    </row>
    <row r="1834" spans="1:1" x14ac:dyDescent="0.2">
      <c r="A1834" s="105"/>
    </row>
    <row r="1835" spans="1:1" x14ac:dyDescent="0.2">
      <c r="A1835" s="105"/>
    </row>
    <row r="1836" spans="1:1" x14ac:dyDescent="0.2">
      <c r="A1836" s="105"/>
    </row>
    <row r="1837" spans="1:1" x14ac:dyDescent="0.2">
      <c r="A1837" s="105"/>
    </row>
    <row r="1838" spans="1:1" x14ac:dyDescent="0.2">
      <c r="A1838" s="105"/>
    </row>
    <row r="1839" spans="1:1" x14ac:dyDescent="0.2">
      <c r="A1839" s="105"/>
    </row>
    <row r="1840" spans="1:1" x14ac:dyDescent="0.2">
      <c r="A1840" s="105"/>
    </row>
    <row r="1841" spans="1:1" x14ac:dyDescent="0.2">
      <c r="A1841" s="105"/>
    </row>
    <row r="1842" spans="1:1" x14ac:dyDescent="0.2">
      <c r="A1842" s="105"/>
    </row>
    <row r="1843" spans="1:1" x14ac:dyDescent="0.2">
      <c r="A1843" s="105"/>
    </row>
    <row r="1844" spans="1:1" x14ac:dyDescent="0.2">
      <c r="A1844" s="105"/>
    </row>
    <row r="1845" spans="1:1" x14ac:dyDescent="0.2">
      <c r="A1845" s="105"/>
    </row>
    <row r="1846" spans="1:1" x14ac:dyDescent="0.2">
      <c r="A1846" s="105"/>
    </row>
    <row r="1847" spans="1:1" x14ac:dyDescent="0.2">
      <c r="A1847" s="105"/>
    </row>
    <row r="1848" spans="1:1" x14ac:dyDescent="0.2">
      <c r="A1848" s="105"/>
    </row>
    <row r="1849" spans="1:1" x14ac:dyDescent="0.2">
      <c r="A1849" s="105"/>
    </row>
    <row r="1850" spans="1:1" x14ac:dyDescent="0.2">
      <c r="A1850" s="105"/>
    </row>
    <row r="1851" spans="1:1" x14ac:dyDescent="0.2">
      <c r="A1851" s="105"/>
    </row>
    <row r="1852" spans="1:1" x14ac:dyDescent="0.2">
      <c r="A1852" s="105"/>
    </row>
    <row r="1853" spans="1:1" x14ac:dyDescent="0.2">
      <c r="A1853" s="105"/>
    </row>
    <row r="1854" spans="1:1" x14ac:dyDescent="0.2">
      <c r="A1854" s="105"/>
    </row>
    <row r="1855" spans="1:1" x14ac:dyDescent="0.2">
      <c r="A1855" s="105"/>
    </row>
    <row r="1856" spans="1:1" x14ac:dyDescent="0.2">
      <c r="A1856" s="105"/>
    </row>
    <row r="1857" spans="1:1" x14ac:dyDescent="0.2">
      <c r="A1857" s="105"/>
    </row>
    <row r="1858" spans="1:1" x14ac:dyDescent="0.2">
      <c r="A1858" s="105"/>
    </row>
    <row r="1859" spans="1:1" x14ac:dyDescent="0.2">
      <c r="A1859" s="105"/>
    </row>
    <row r="1860" spans="1:1" x14ac:dyDescent="0.2">
      <c r="A1860" s="105"/>
    </row>
    <row r="1861" spans="1:1" x14ac:dyDescent="0.2">
      <c r="A1861" s="105"/>
    </row>
    <row r="1862" spans="1:1" x14ac:dyDescent="0.2">
      <c r="A1862" s="105"/>
    </row>
    <row r="1863" spans="1:1" x14ac:dyDescent="0.2">
      <c r="A1863" s="105"/>
    </row>
    <row r="1864" spans="1:1" x14ac:dyDescent="0.2">
      <c r="A1864" s="105"/>
    </row>
    <row r="1865" spans="1:1" x14ac:dyDescent="0.2">
      <c r="A1865" s="105"/>
    </row>
    <row r="1866" spans="1:1" x14ac:dyDescent="0.2">
      <c r="A1866" s="105"/>
    </row>
    <row r="1867" spans="1:1" x14ac:dyDescent="0.2">
      <c r="A1867" s="105"/>
    </row>
    <row r="1868" spans="1:1" x14ac:dyDescent="0.2">
      <c r="A1868" s="105"/>
    </row>
    <row r="1869" spans="1:1" x14ac:dyDescent="0.2">
      <c r="A1869" s="105"/>
    </row>
    <row r="1870" spans="1:1" x14ac:dyDescent="0.2">
      <c r="A1870" s="105"/>
    </row>
    <row r="1871" spans="1:1" x14ac:dyDescent="0.2">
      <c r="A1871" s="105"/>
    </row>
    <row r="1872" spans="1:1" x14ac:dyDescent="0.2">
      <c r="A1872" s="105"/>
    </row>
    <row r="1873" spans="1:1" x14ac:dyDescent="0.2">
      <c r="A1873" s="105"/>
    </row>
    <row r="1874" spans="1:1" x14ac:dyDescent="0.2">
      <c r="A1874" s="105"/>
    </row>
    <row r="1875" spans="1:1" x14ac:dyDescent="0.2">
      <c r="A1875" s="105"/>
    </row>
    <row r="1876" spans="1:1" x14ac:dyDescent="0.2">
      <c r="A1876" s="105"/>
    </row>
    <row r="1877" spans="1:1" x14ac:dyDescent="0.2">
      <c r="A1877" s="105"/>
    </row>
    <row r="1878" spans="1:1" x14ac:dyDescent="0.2">
      <c r="A1878" s="105"/>
    </row>
    <row r="1879" spans="1:1" x14ac:dyDescent="0.2">
      <c r="A1879" s="105"/>
    </row>
    <row r="1880" spans="1:1" x14ac:dyDescent="0.2">
      <c r="A1880" s="105"/>
    </row>
    <row r="1881" spans="1:1" x14ac:dyDescent="0.2">
      <c r="A1881" s="105"/>
    </row>
    <row r="1882" spans="1:1" x14ac:dyDescent="0.2">
      <c r="A1882" s="105"/>
    </row>
    <row r="1883" spans="1:1" x14ac:dyDescent="0.2">
      <c r="A1883" s="105"/>
    </row>
    <row r="1884" spans="1:1" x14ac:dyDescent="0.2">
      <c r="A1884" s="105"/>
    </row>
    <row r="1885" spans="1:1" x14ac:dyDescent="0.2">
      <c r="A1885" s="105"/>
    </row>
    <row r="1886" spans="1:1" x14ac:dyDescent="0.2">
      <c r="A1886" s="105"/>
    </row>
    <row r="1887" spans="1:1" x14ac:dyDescent="0.2">
      <c r="A1887" s="105"/>
    </row>
    <row r="1888" spans="1:1" x14ac:dyDescent="0.2">
      <c r="A1888" s="105"/>
    </row>
    <row r="1889" spans="1:1" x14ac:dyDescent="0.2">
      <c r="A1889" s="105"/>
    </row>
    <row r="1890" spans="1:1" x14ac:dyDescent="0.2">
      <c r="A1890" s="105"/>
    </row>
    <row r="1891" spans="1:1" x14ac:dyDescent="0.2">
      <c r="A1891" s="105"/>
    </row>
    <row r="1892" spans="1:1" x14ac:dyDescent="0.2">
      <c r="A1892" s="105"/>
    </row>
    <row r="1893" spans="1:1" x14ac:dyDescent="0.2">
      <c r="A1893" s="105"/>
    </row>
    <row r="1894" spans="1:1" x14ac:dyDescent="0.2">
      <c r="A1894" s="105"/>
    </row>
    <row r="1895" spans="1:1" x14ac:dyDescent="0.2">
      <c r="A1895" s="105"/>
    </row>
    <row r="1896" spans="1:1" x14ac:dyDescent="0.2">
      <c r="A1896" s="105"/>
    </row>
    <row r="1897" spans="1:1" x14ac:dyDescent="0.2">
      <c r="A1897" s="105"/>
    </row>
    <row r="1898" spans="1:1" x14ac:dyDescent="0.2">
      <c r="A1898" s="105"/>
    </row>
    <row r="1899" spans="1:1" x14ac:dyDescent="0.2">
      <c r="A1899" s="105"/>
    </row>
    <row r="1900" spans="1:1" x14ac:dyDescent="0.2">
      <c r="A1900" s="105"/>
    </row>
    <row r="1901" spans="1:1" x14ac:dyDescent="0.2">
      <c r="A1901" s="105"/>
    </row>
    <row r="1902" spans="1:1" x14ac:dyDescent="0.2">
      <c r="A1902" s="105"/>
    </row>
    <row r="1903" spans="1:1" x14ac:dyDescent="0.2">
      <c r="A1903" s="105"/>
    </row>
    <row r="1904" spans="1:1" x14ac:dyDescent="0.2">
      <c r="A1904" s="105"/>
    </row>
    <row r="1905" spans="1:1" x14ac:dyDescent="0.2">
      <c r="A1905" s="105"/>
    </row>
    <row r="1906" spans="1:1" x14ac:dyDescent="0.2">
      <c r="A1906" s="105"/>
    </row>
    <row r="1907" spans="1:1" x14ac:dyDescent="0.2">
      <c r="A1907" s="105"/>
    </row>
    <row r="1908" spans="1:1" x14ac:dyDescent="0.2">
      <c r="A1908" s="105"/>
    </row>
    <row r="1909" spans="1:1" x14ac:dyDescent="0.2">
      <c r="A1909" s="105"/>
    </row>
    <row r="1910" spans="1:1" x14ac:dyDescent="0.2">
      <c r="A1910" s="105"/>
    </row>
    <row r="1911" spans="1:1" x14ac:dyDescent="0.2">
      <c r="A1911" s="105"/>
    </row>
    <row r="1912" spans="1:1" x14ac:dyDescent="0.2">
      <c r="A1912" s="105"/>
    </row>
    <row r="1913" spans="1:1" x14ac:dyDescent="0.2">
      <c r="A1913" s="105"/>
    </row>
    <row r="1914" spans="1:1" x14ac:dyDescent="0.2">
      <c r="A1914" s="105"/>
    </row>
    <row r="1915" spans="1:1" x14ac:dyDescent="0.2">
      <c r="A1915" s="105"/>
    </row>
    <row r="1916" spans="1:1" x14ac:dyDescent="0.2">
      <c r="A1916" s="105"/>
    </row>
    <row r="1917" spans="1:1" x14ac:dyDescent="0.2">
      <c r="A1917" s="105"/>
    </row>
    <row r="1918" spans="1:1" x14ac:dyDescent="0.2">
      <c r="A1918" s="105"/>
    </row>
    <row r="1919" spans="1:1" x14ac:dyDescent="0.2">
      <c r="A1919" s="105"/>
    </row>
    <row r="1920" spans="1:1" x14ac:dyDescent="0.2">
      <c r="A1920" s="105"/>
    </row>
    <row r="1921" spans="1:1" x14ac:dyDescent="0.2">
      <c r="A1921" s="105"/>
    </row>
    <row r="1922" spans="1:1" x14ac:dyDescent="0.2">
      <c r="A1922" s="105"/>
    </row>
    <row r="1923" spans="1:1" x14ac:dyDescent="0.2">
      <c r="A1923" s="105"/>
    </row>
    <row r="1924" spans="1:1" x14ac:dyDescent="0.2">
      <c r="A1924" s="105"/>
    </row>
    <row r="1925" spans="1:1" x14ac:dyDescent="0.2">
      <c r="A1925" s="105"/>
    </row>
    <row r="1926" spans="1:1" x14ac:dyDescent="0.2">
      <c r="A1926" s="105"/>
    </row>
    <row r="1927" spans="1:1" x14ac:dyDescent="0.2">
      <c r="A1927" s="105"/>
    </row>
    <row r="1928" spans="1:1" x14ac:dyDescent="0.2">
      <c r="A1928" s="105"/>
    </row>
    <row r="1929" spans="1:1" x14ac:dyDescent="0.2">
      <c r="A1929" s="105"/>
    </row>
    <row r="1930" spans="1:1" x14ac:dyDescent="0.2">
      <c r="A1930" s="105"/>
    </row>
    <row r="1931" spans="1:1" x14ac:dyDescent="0.2">
      <c r="A1931" s="105"/>
    </row>
    <row r="1932" spans="1:1" x14ac:dyDescent="0.2">
      <c r="A1932" s="105"/>
    </row>
    <row r="1933" spans="1:1" x14ac:dyDescent="0.2">
      <c r="A1933" s="105"/>
    </row>
    <row r="1934" spans="1:1" x14ac:dyDescent="0.2">
      <c r="A1934" s="105"/>
    </row>
    <row r="1935" spans="1:1" x14ac:dyDescent="0.2">
      <c r="A1935" s="105"/>
    </row>
    <row r="1936" spans="1:1" x14ac:dyDescent="0.2">
      <c r="A1936" s="105"/>
    </row>
    <row r="1937" spans="1:1" x14ac:dyDescent="0.2">
      <c r="A1937" s="105"/>
    </row>
    <row r="1938" spans="1:1" x14ac:dyDescent="0.2">
      <c r="A1938" s="105"/>
    </row>
    <row r="1939" spans="1:1" x14ac:dyDescent="0.2">
      <c r="A1939" s="105"/>
    </row>
    <row r="1940" spans="1:1" x14ac:dyDescent="0.2">
      <c r="A1940" s="105"/>
    </row>
    <row r="1941" spans="1:1" x14ac:dyDescent="0.2">
      <c r="A1941" s="105"/>
    </row>
    <row r="1942" spans="1:1" x14ac:dyDescent="0.2">
      <c r="A1942" s="105"/>
    </row>
    <row r="1943" spans="1:1" x14ac:dyDescent="0.2">
      <c r="A1943" s="105"/>
    </row>
    <row r="1944" spans="1:1" x14ac:dyDescent="0.2">
      <c r="A1944" s="105"/>
    </row>
    <row r="1945" spans="1:1" x14ac:dyDescent="0.2">
      <c r="A1945" s="105"/>
    </row>
    <row r="1946" spans="1:1" x14ac:dyDescent="0.2">
      <c r="A1946" s="105"/>
    </row>
    <row r="1947" spans="1:1" x14ac:dyDescent="0.2">
      <c r="A1947" s="105"/>
    </row>
    <row r="1948" spans="1:1" x14ac:dyDescent="0.2">
      <c r="A1948" s="105"/>
    </row>
    <row r="1949" spans="1:1" x14ac:dyDescent="0.2">
      <c r="A1949" s="105"/>
    </row>
    <row r="1950" spans="1:1" x14ac:dyDescent="0.2">
      <c r="A1950" s="105"/>
    </row>
    <row r="1951" spans="1:1" x14ac:dyDescent="0.2">
      <c r="A1951" s="105"/>
    </row>
    <row r="1952" spans="1:1" x14ac:dyDescent="0.2">
      <c r="A1952" s="105"/>
    </row>
    <row r="1953" spans="1:1" x14ac:dyDescent="0.2">
      <c r="A1953" s="105"/>
    </row>
    <row r="1954" spans="1:1" x14ac:dyDescent="0.2">
      <c r="A1954" s="105"/>
    </row>
    <row r="1955" spans="1:1" x14ac:dyDescent="0.2">
      <c r="A1955" s="105"/>
    </row>
    <row r="1956" spans="1:1" x14ac:dyDescent="0.2">
      <c r="A1956" s="105"/>
    </row>
    <row r="1957" spans="1:1" x14ac:dyDescent="0.2">
      <c r="A1957" s="105"/>
    </row>
    <row r="1958" spans="1:1" x14ac:dyDescent="0.2">
      <c r="A1958" s="105"/>
    </row>
    <row r="1959" spans="1:1" x14ac:dyDescent="0.2">
      <c r="A1959" s="105"/>
    </row>
    <row r="1960" spans="1:1" x14ac:dyDescent="0.2">
      <c r="A1960" s="105"/>
    </row>
    <row r="1961" spans="1:1" x14ac:dyDescent="0.2">
      <c r="A1961" s="105"/>
    </row>
    <row r="1962" spans="1:1" x14ac:dyDescent="0.2">
      <c r="A1962" s="105"/>
    </row>
    <row r="1963" spans="1:1" x14ac:dyDescent="0.2">
      <c r="A1963" s="105"/>
    </row>
    <row r="1964" spans="1:1" x14ac:dyDescent="0.2">
      <c r="A1964" s="105"/>
    </row>
    <row r="1965" spans="1:1" x14ac:dyDescent="0.2">
      <c r="A1965" s="105"/>
    </row>
    <row r="1966" spans="1:1" x14ac:dyDescent="0.2">
      <c r="A1966" s="105"/>
    </row>
    <row r="1967" spans="1:1" x14ac:dyDescent="0.2">
      <c r="A1967" s="105"/>
    </row>
    <row r="1968" spans="1:1" x14ac:dyDescent="0.2">
      <c r="A1968" s="105"/>
    </row>
    <row r="1969" spans="1:1" x14ac:dyDescent="0.2">
      <c r="A1969" s="105"/>
    </row>
    <row r="1970" spans="1:1" x14ac:dyDescent="0.2">
      <c r="A1970" s="105"/>
    </row>
    <row r="1971" spans="1:1" x14ac:dyDescent="0.2">
      <c r="A1971" s="105"/>
    </row>
    <row r="1972" spans="1:1" x14ac:dyDescent="0.2">
      <c r="A1972" s="105"/>
    </row>
    <row r="1973" spans="1:1" x14ac:dyDescent="0.2">
      <c r="A1973" s="105"/>
    </row>
    <row r="1974" spans="1:1" x14ac:dyDescent="0.2">
      <c r="A1974" s="105"/>
    </row>
    <row r="1975" spans="1:1" x14ac:dyDescent="0.2">
      <c r="A1975" s="105"/>
    </row>
    <row r="1976" spans="1:1" x14ac:dyDescent="0.2">
      <c r="A1976" s="105"/>
    </row>
    <row r="1977" spans="1:1" x14ac:dyDescent="0.2">
      <c r="A1977" s="105"/>
    </row>
    <row r="1978" spans="1:1" x14ac:dyDescent="0.2">
      <c r="A1978" s="105"/>
    </row>
    <row r="1979" spans="1:1" x14ac:dyDescent="0.2">
      <c r="A1979" s="105"/>
    </row>
    <row r="1980" spans="1:1" x14ac:dyDescent="0.2">
      <c r="A1980" s="105"/>
    </row>
    <row r="1981" spans="1:1" x14ac:dyDescent="0.2">
      <c r="A1981" s="105"/>
    </row>
    <row r="1982" spans="1:1" x14ac:dyDescent="0.2">
      <c r="A1982" s="105"/>
    </row>
    <row r="1983" spans="1:1" x14ac:dyDescent="0.2">
      <c r="A1983" s="105"/>
    </row>
    <row r="1984" spans="1:1" x14ac:dyDescent="0.2">
      <c r="A1984" s="105"/>
    </row>
    <row r="1985" spans="1:1" x14ac:dyDescent="0.2">
      <c r="A1985" s="105"/>
    </row>
    <row r="1986" spans="1:1" x14ac:dyDescent="0.2">
      <c r="A1986" s="105"/>
    </row>
    <row r="1987" spans="1:1" x14ac:dyDescent="0.2">
      <c r="A1987" s="105"/>
    </row>
    <row r="1988" spans="1:1" x14ac:dyDescent="0.2">
      <c r="A1988" s="105"/>
    </row>
    <row r="1989" spans="1:1" x14ac:dyDescent="0.2">
      <c r="A1989" s="105"/>
    </row>
    <row r="1990" spans="1:1" x14ac:dyDescent="0.2">
      <c r="A1990" s="105"/>
    </row>
    <row r="1991" spans="1:1" x14ac:dyDescent="0.2">
      <c r="A1991" s="105"/>
    </row>
    <row r="1992" spans="1:1" x14ac:dyDescent="0.2">
      <c r="A1992" s="105"/>
    </row>
    <row r="1993" spans="1:1" x14ac:dyDescent="0.2">
      <c r="A1993" s="105"/>
    </row>
    <row r="1994" spans="1:1" x14ac:dyDescent="0.2">
      <c r="A1994" s="105"/>
    </row>
    <row r="1995" spans="1:1" x14ac:dyDescent="0.2">
      <c r="A1995" s="105"/>
    </row>
    <row r="1996" spans="1:1" x14ac:dyDescent="0.2">
      <c r="A1996" s="105"/>
    </row>
    <row r="1997" spans="1:1" x14ac:dyDescent="0.2">
      <c r="A1997" s="105"/>
    </row>
    <row r="1998" spans="1:1" x14ac:dyDescent="0.2">
      <c r="A1998" s="105"/>
    </row>
    <row r="1999" spans="1:1" x14ac:dyDescent="0.2">
      <c r="A1999" s="105"/>
    </row>
    <row r="2000" spans="1:1" x14ac:dyDescent="0.2">
      <c r="A2000" s="105"/>
    </row>
    <row r="2001" spans="1:1" x14ac:dyDescent="0.2">
      <c r="A2001" s="105"/>
    </row>
    <row r="2002" spans="1:1" x14ac:dyDescent="0.2">
      <c r="A2002" s="105"/>
    </row>
    <row r="2003" spans="1:1" x14ac:dyDescent="0.2">
      <c r="A2003" s="105"/>
    </row>
    <row r="2004" spans="1:1" x14ac:dyDescent="0.2">
      <c r="A2004" s="105"/>
    </row>
    <row r="2005" spans="1:1" x14ac:dyDescent="0.2">
      <c r="A2005" s="105"/>
    </row>
    <row r="2006" spans="1:1" x14ac:dyDescent="0.2">
      <c r="A2006" s="105"/>
    </row>
    <row r="2007" spans="1:1" x14ac:dyDescent="0.2">
      <c r="A2007" s="105"/>
    </row>
    <row r="2008" spans="1:1" x14ac:dyDescent="0.2">
      <c r="A2008" s="105"/>
    </row>
    <row r="2009" spans="1:1" x14ac:dyDescent="0.2">
      <c r="A2009" s="105"/>
    </row>
    <row r="2010" spans="1:1" x14ac:dyDescent="0.2">
      <c r="A2010" s="105"/>
    </row>
    <row r="2011" spans="1:1" x14ac:dyDescent="0.2">
      <c r="A2011" s="105"/>
    </row>
    <row r="2012" spans="1:1" x14ac:dyDescent="0.2">
      <c r="A2012" s="105"/>
    </row>
    <row r="2013" spans="1:1" x14ac:dyDescent="0.2">
      <c r="A2013" s="105"/>
    </row>
    <row r="2014" spans="1:1" x14ac:dyDescent="0.2">
      <c r="A2014" s="105"/>
    </row>
    <row r="2015" spans="1:1" x14ac:dyDescent="0.2">
      <c r="A2015" s="105"/>
    </row>
    <row r="2016" spans="1:1" x14ac:dyDescent="0.2">
      <c r="A2016" s="105"/>
    </row>
    <row r="2017" spans="1:1" x14ac:dyDescent="0.2">
      <c r="A2017" s="105"/>
    </row>
    <row r="2018" spans="1:1" x14ac:dyDescent="0.2">
      <c r="A2018" s="105"/>
    </row>
    <row r="2019" spans="1:1" x14ac:dyDescent="0.2">
      <c r="A2019" s="105"/>
    </row>
    <row r="2020" spans="1:1" x14ac:dyDescent="0.2">
      <c r="A2020" s="105"/>
    </row>
    <row r="2021" spans="1:1" x14ac:dyDescent="0.2">
      <c r="A2021" s="105"/>
    </row>
    <row r="2022" spans="1:1" x14ac:dyDescent="0.2">
      <c r="A2022" s="105"/>
    </row>
    <row r="2023" spans="1:1" x14ac:dyDescent="0.2">
      <c r="A2023" s="105"/>
    </row>
    <row r="2024" spans="1:1" x14ac:dyDescent="0.2">
      <c r="A2024" s="105"/>
    </row>
    <row r="2025" spans="1:1" x14ac:dyDescent="0.2">
      <c r="A2025" s="105"/>
    </row>
    <row r="2026" spans="1:1" x14ac:dyDescent="0.2">
      <c r="A2026" s="105"/>
    </row>
    <row r="2027" spans="1:1" x14ac:dyDescent="0.2">
      <c r="A2027" s="105"/>
    </row>
    <row r="2028" spans="1:1" x14ac:dyDescent="0.2">
      <c r="A2028" s="105"/>
    </row>
    <row r="2029" spans="1:1" x14ac:dyDescent="0.2">
      <c r="A2029" s="105"/>
    </row>
    <row r="2030" spans="1:1" x14ac:dyDescent="0.2">
      <c r="A2030" s="105"/>
    </row>
    <row r="2031" spans="1:1" x14ac:dyDescent="0.2">
      <c r="A2031" s="105"/>
    </row>
    <row r="2032" spans="1:1" x14ac:dyDescent="0.2">
      <c r="A2032" s="105"/>
    </row>
    <row r="2033" spans="1:1" x14ac:dyDescent="0.2">
      <c r="A2033" s="105"/>
    </row>
    <row r="2034" spans="1:1" x14ac:dyDescent="0.2">
      <c r="A2034" s="105"/>
    </row>
    <row r="2035" spans="1:1" x14ac:dyDescent="0.2">
      <c r="A2035" s="105"/>
    </row>
    <row r="2036" spans="1:1" x14ac:dyDescent="0.2">
      <c r="A2036" s="105"/>
    </row>
    <row r="2037" spans="1:1" x14ac:dyDescent="0.2">
      <c r="A2037" s="105"/>
    </row>
    <row r="2038" spans="1:1" x14ac:dyDescent="0.2">
      <c r="A2038" s="105"/>
    </row>
    <row r="2039" spans="1:1" x14ac:dyDescent="0.2">
      <c r="A2039" s="105"/>
    </row>
    <row r="2040" spans="1:1" x14ac:dyDescent="0.2">
      <c r="A2040" s="105"/>
    </row>
    <row r="2041" spans="1:1" x14ac:dyDescent="0.2">
      <c r="A2041" s="105"/>
    </row>
    <row r="2042" spans="1:1" x14ac:dyDescent="0.2">
      <c r="A2042" s="105"/>
    </row>
    <row r="2043" spans="1:1" x14ac:dyDescent="0.2">
      <c r="A2043" s="105"/>
    </row>
    <row r="2044" spans="1:1" x14ac:dyDescent="0.2">
      <c r="A2044" s="105"/>
    </row>
    <row r="2045" spans="1:1" x14ac:dyDescent="0.2">
      <c r="A2045" s="105"/>
    </row>
    <row r="2046" spans="1:1" x14ac:dyDescent="0.2">
      <c r="A2046" s="105"/>
    </row>
    <row r="2047" spans="1:1" x14ac:dyDescent="0.2">
      <c r="A2047" s="105"/>
    </row>
    <row r="2048" spans="1:1" x14ac:dyDescent="0.2">
      <c r="A2048" s="105"/>
    </row>
    <row r="2049" spans="1:1" x14ac:dyDescent="0.2">
      <c r="A2049" s="105"/>
    </row>
    <row r="2050" spans="1:1" x14ac:dyDescent="0.2">
      <c r="A2050" s="105"/>
    </row>
    <row r="2051" spans="1:1" x14ac:dyDescent="0.2">
      <c r="A2051" s="105"/>
    </row>
    <row r="2052" spans="1:1" x14ac:dyDescent="0.2">
      <c r="A2052" s="105"/>
    </row>
    <row r="2053" spans="1:1" x14ac:dyDescent="0.2">
      <c r="A2053" s="105"/>
    </row>
    <row r="2054" spans="1:1" x14ac:dyDescent="0.2">
      <c r="A2054" s="105"/>
    </row>
    <row r="2055" spans="1:1" x14ac:dyDescent="0.2">
      <c r="A2055" s="105"/>
    </row>
    <row r="2056" spans="1:1" x14ac:dyDescent="0.2">
      <c r="A2056" s="105"/>
    </row>
    <row r="2057" spans="1:1" x14ac:dyDescent="0.2">
      <c r="A2057" s="105"/>
    </row>
    <row r="2058" spans="1:1" x14ac:dyDescent="0.2">
      <c r="A2058" s="105"/>
    </row>
    <row r="2059" spans="1:1" x14ac:dyDescent="0.2">
      <c r="A2059" s="105"/>
    </row>
    <row r="2060" spans="1:1" x14ac:dyDescent="0.2">
      <c r="A2060" s="105"/>
    </row>
    <row r="2061" spans="1:1" x14ac:dyDescent="0.2">
      <c r="A2061" s="105"/>
    </row>
    <row r="2062" spans="1:1" x14ac:dyDescent="0.2">
      <c r="A2062" s="105"/>
    </row>
    <row r="2063" spans="1:1" x14ac:dyDescent="0.2">
      <c r="A2063" s="105"/>
    </row>
    <row r="2064" spans="1:1" x14ac:dyDescent="0.2">
      <c r="A2064" s="105"/>
    </row>
    <row r="2065" spans="1:1" x14ac:dyDescent="0.2">
      <c r="A2065" s="105"/>
    </row>
    <row r="2066" spans="1:1" x14ac:dyDescent="0.2">
      <c r="A2066" s="105"/>
    </row>
    <row r="2067" spans="1:1" x14ac:dyDescent="0.2">
      <c r="A2067" s="105"/>
    </row>
    <row r="2068" spans="1:1" x14ac:dyDescent="0.2">
      <c r="A2068" s="105"/>
    </row>
    <row r="2069" spans="1:1" x14ac:dyDescent="0.2">
      <c r="A2069" s="105"/>
    </row>
    <row r="2070" spans="1:1" x14ac:dyDescent="0.2">
      <c r="A2070" s="105"/>
    </row>
    <row r="2071" spans="1:1" x14ac:dyDescent="0.2">
      <c r="A2071" s="105"/>
    </row>
    <row r="2072" spans="1:1" x14ac:dyDescent="0.2">
      <c r="A2072" s="105"/>
    </row>
    <row r="2073" spans="1:1" x14ac:dyDescent="0.2">
      <c r="A2073" s="105"/>
    </row>
    <row r="2074" spans="1:1" x14ac:dyDescent="0.2">
      <c r="A2074" s="105"/>
    </row>
    <row r="2075" spans="1:1" x14ac:dyDescent="0.2">
      <c r="A2075" s="105"/>
    </row>
    <row r="2076" spans="1:1" x14ac:dyDescent="0.2">
      <c r="A2076" s="105"/>
    </row>
    <row r="2077" spans="1:1" x14ac:dyDescent="0.2">
      <c r="A2077" s="105"/>
    </row>
    <row r="2078" spans="1:1" x14ac:dyDescent="0.2">
      <c r="A2078" s="105"/>
    </row>
    <row r="2079" spans="1:1" x14ac:dyDescent="0.2">
      <c r="A2079" s="105"/>
    </row>
    <row r="2080" spans="1:1" x14ac:dyDescent="0.2">
      <c r="A2080" s="105"/>
    </row>
    <row r="2081" spans="1:1" x14ac:dyDescent="0.2">
      <c r="A2081" s="105"/>
    </row>
    <row r="2082" spans="1:1" x14ac:dyDescent="0.2">
      <c r="A2082" s="105"/>
    </row>
    <row r="2083" spans="1:1" x14ac:dyDescent="0.2">
      <c r="A2083" s="105"/>
    </row>
    <row r="2084" spans="1:1" x14ac:dyDescent="0.2">
      <c r="A2084" s="105"/>
    </row>
    <row r="2085" spans="1:1" x14ac:dyDescent="0.2">
      <c r="A2085" s="105"/>
    </row>
    <row r="2086" spans="1:1" x14ac:dyDescent="0.2">
      <c r="A2086" s="105"/>
    </row>
    <row r="2087" spans="1:1" x14ac:dyDescent="0.2">
      <c r="A2087" s="105"/>
    </row>
    <row r="2088" spans="1:1" x14ac:dyDescent="0.2">
      <c r="A2088" s="105"/>
    </row>
    <row r="2089" spans="1:1" x14ac:dyDescent="0.2">
      <c r="A2089" s="105"/>
    </row>
    <row r="2090" spans="1:1" x14ac:dyDescent="0.2">
      <c r="A2090" s="105"/>
    </row>
    <row r="2091" spans="1:1" x14ac:dyDescent="0.2">
      <c r="A2091" s="105"/>
    </row>
    <row r="2092" spans="1:1" x14ac:dyDescent="0.2">
      <c r="A2092" s="105"/>
    </row>
    <row r="2093" spans="1:1" x14ac:dyDescent="0.2">
      <c r="A2093" s="105"/>
    </row>
    <row r="2094" spans="1:1" x14ac:dyDescent="0.2">
      <c r="A2094" s="105"/>
    </row>
    <row r="2095" spans="1:1" x14ac:dyDescent="0.2">
      <c r="A2095" s="105"/>
    </row>
    <row r="2096" spans="1:1" x14ac:dyDescent="0.2">
      <c r="A2096" s="105"/>
    </row>
    <row r="2097" spans="1:1" x14ac:dyDescent="0.2">
      <c r="A2097" s="105"/>
    </row>
    <row r="2098" spans="1:1" x14ac:dyDescent="0.2">
      <c r="A2098" s="105"/>
    </row>
    <row r="2099" spans="1:1" x14ac:dyDescent="0.2">
      <c r="A2099" s="105"/>
    </row>
    <row r="2100" spans="1:1" x14ac:dyDescent="0.2">
      <c r="A2100" s="105"/>
    </row>
    <row r="2101" spans="1:1" x14ac:dyDescent="0.2">
      <c r="A2101" s="105"/>
    </row>
    <row r="2102" spans="1:1" x14ac:dyDescent="0.2">
      <c r="A2102" s="105"/>
    </row>
    <row r="2103" spans="1:1" x14ac:dyDescent="0.2">
      <c r="A2103" s="105"/>
    </row>
    <row r="2104" spans="1:1" x14ac:dyDescent="0.2">
      <c r="A2104" s="105"/>
    </row>
    <row r="2105" spans="1:1" x14ac:dyDescent="0.2">
      <c r="A2105" s="105"/>
    </row>
    <row r="2106" spans="1:1" x14ac:dyDescent="0.2">
      <c r="A2106" s="105"/>
    </row>
    <row r="2107" spans="1:1" x14ac:dyDescent="0.2">
      <c r="A2107" s="105"/>
    </row>
    <row r="2108" spans="1:1" x14ac:dyDescent="0.2">
      <c r="A2108" s="105"/>
    </row>
    <row r="2109" spans="1:1" x14ac:dyDescent="0.2">
      <c r="A2109" s="105"/>
    </row>
    <row r="2110" spans="1:1" x14ac:dyDescent="0.2">
      <c r="A2110" s="105"/>
    </row>
    <row r="2111" spans="1:1" x14ac:dyDescent="0.2">
      <c r="A2111" s="105"/>
    </row>
    <row r="2112" spans="1:1" x14ac:dyDescent="0.2">
      <c r="A2112" s="105"/>
    </row>
    <row r="2113" spans="1:1" x14ac:dyDescent="0.2">
      <c r="A2113" s="105"/>
    </row>
    <row r="2114" spans="1:1" x14ac:dyDescent="0.2">
      <c r="A2114" s="105"/>
    </row>
    <row r="2115" spans="1:1" x14ac:dyDescent="0.2">
      <c r="A2115" s="105"/>
    </row>
    <row r="2116" spans="1:1" x14ac:dyDescent="0.2">
      <c r="A2116" s="105"/>
    </row>
    <row r="2117" spans="1:1" x14ac:dyDescent="0.2">
      <c r="A2117" s="105"/>
    </row>
    <row r="2118" spans="1:1" x14ac:dyDescent="0.2">
      <c r="A2118" s="105"/>
    </row>
    <row r="2119" spans="1:1" x14ac:dyDescent="0.2">
      <c r="A2119" s="105"/>
    </row>
    <row r="2120" spans="1:1" x14ac:dyDescent="0.2">
      <c r="A2120" s="105"/>
    </row>
    <row r="2121" spans="1:1" x14ac:dyDescent="0.2">
      <c r="A2121" s="105"/>
    </row>
    <row r="2122" spans="1:1" x14ac:dyDescent="0.2">
      <c r="A2122" s="105"/>
    </row>
    <row r="2123" spans="1:1" x14ac:dyDescent="0.2">
      <c r="A2123" s="105"/>
    </row>
    <row r="2124" spans="1:1" x14ac:dyDescent="0.2">
      <c r="A2124" s="105"/>
    </row>
    <row r="2125" spans="1:1" x14ac:dyDescent="0.2">
      <c r="A2125" s="105"/>
    </row>
    <row r="2126" spans="1:1" x14ac:dyDescent="0.2">
      <c r="A2126" s="105"/>
    </row>
    <row r="2127" spans="1:1" x14ac:dyDescent="0.2">
      <c r="A2127" s="105"/>
    </row>
    <row r="2128" spans="1:1" x14ac:dyDescent="0.2">
      <c r="A2128" s="105"/>
    </row>
    <row r="2129" spans="1:1" x14ac:dyDescent="0.2">
      <c r="A2129" s="105"/>
    </row>
    <row r="2130" spans="1:1" x14ac:dyDescent="0.2">
      <c r="A2130" s="105"/>
    </row>
    <row r="2131" spans="1:1" x14ac:dyDescent="0.2">
      <c r="A2131" s="105"/>
    </row>
    <row r="2132" spans="1:1" x14ac:dyDescent="0.2">
      <c r="A2132" s="105"/>
    </row>
    <row r="2133" spans="1:1" x14ac:dyDescent="0.2">
      <c r="A2133" s="105"/>
    </row>
    <row r="2134" spans="1:1" x14ac:dyDescent="0.2">
      <c r="A2134" s="105"/>
    </row>
    <row r="2135" spans="1:1" x14ac:dyDescent="0.2">
      <c r="A2135" s="105"/>
    </row>
    <row r="2136" spans="1:1" x14ac:dyDescent="0.2">
      <c r="A2136" s="105"/>
    </row>
    <row r="2137" spans="1:1" x14ac:dyDescent="0.2">
      <c r="A2137" s="105"/>
    </row>
    <row r="2138" spans="1:1" x14ac:dyDescent="0.2">
      <c r="A2138" s="105"/>
    </row>
    <row r="2139" spans="1:1" x14ac:dyDescent="0.2">
      <c r="A2139" s="105"/>
    </row>
    <row r="2140" spans="1:1" x14ac:dyDescent="0.2">
      <c r="A2140" s="105"/>
    </row>
    <row r="2141" spans="1:1" x14ac:dyDescent="0.2">
      <c r="A2141" s="105"/>
    </row>
    <row r="2142" spans="1:1" x14ac:dyDescent="0.2">
      <c r="A2142" s="105"/>
    </row>
    <row r="2143" spans="1:1" x14ac:dyDescent="0.2">
      <c r="A2143" s="105"/>
    </row>
    <row r="2144" spans="1:1" x14ac:dyDescent="0.2">
      <c r="A2144" s="105"/>
    </row>
    <row r="2145" spans="1:1" x14ac:dyDescent="0.2">
      <c r="A2145" s="105"/>
    </row>
    <row r="2146" spans="1:1" x14ac:dyDescent="0.2">
      <c r="A2146" s="105"/>
    </row>
    <row r="2147" spans="1:1" x14ac:dyDescent="0.2">
      <c r="A2147" s="105"/>
    </row>
    <row r="2148" spans="1:1" x14ac:dyDescent="0.2">
      <c r="A2148" s="105"/>
    </row>
    <row r="2149" spans="1:1" x14ac:dyDescent="0.2">
      <c r="A2149" s="105"/>
    </row>
    <row r="2150" spans="1:1" x14ac:dyDescent="0.2">
      <c r="A2150" s="105"/>
    </row>
    <row r="2151" spans="1:1" x14ac:dyDescent="0.2">
      <c r="A2151" s="105"/>
    </row>
    <row r="2152" spans="1:1" x14ac:dyDescent="0.2">
      <c r="A2152" s="105"/>
    </row>
    <row r="2153" spans="1:1" x14ac:dyDescent="0.2">
      <c r="A2153" s="105"/>
    </row>
    <row r="2154" spans="1:1" x14ac:dyDescent="0.2">
      <c r="A2154" s="105"/>
    </row>
    <row r="2155" spans="1:1" x14ac:dyDescent="0.2">
      <c r="A2155" s="105"/>
    </row>
    <row r="2156" spans="1:1" x14ac:dyDescent="0.2">
      <c r="A2156" s="105"/>
    </row>
    <row r="2157" spans="1:1" x14ac:dyDescent="0.2">
      <c r="A2157" s="105"/>
    </row>
    <row r="2158" spans="1:1" x14ac:dyDescent="0.2">
      <c r="A2158" s="105"/>
    </row>
    <row r="2159" spans="1:1" x14ac:dyDescent="0.2">
      <c r="A2159" s="105"/>
    </row>
    <row r="2160" spans="1:1" x14ac:dyDescent="0.2">
      <c r="A2160" s="105"/>
    </row>
    <row r="2161" spans="1:1" x14ac:dyDescent="0.2">
      <c r="A2161" s="105"/>
    </row>
    <row r="2162" spans="1:1" x14ac:dyDescent="0.2">
      <c r="A2162" s="105"/>
    </row>
    <row r="2163" spans="1:1" x14ac:dyDescent="0.2">
      <c r="A2163" s="105"/>
    </row>
    <row r="2164" spans="1:1" x14ac:dyDescent="0.2">
      <c r="A2164" s="105"/>
    </row>
    <row r="2165" spans="1:1" x14ac:dyDescent="0.2">
      <c r="A2165" s="105"/>
    </row>
    <row r="2166" spans="1:1" x14ac:dyDescent="0.2">
      <c r="A2166" s="105"/>
    </row>
    <row r="2167" spans="1:1" x14ac:dyDescent="0.2">
      <c r="A2167" s="105"/>
    </row>
    <row r="2168" spans="1:1" x14ac:dyDescent="0.2">
      <c r="A2168" s="105"/>
    </row>
    <row r="2169" spans="1:1" x14ac:dyDescent="0.2">
      <c r="A2169" s="105"/>
    </row>
    <row r="2170" spans="1:1" x14ac:dyDescent="0.2">
      <c r="A2170" s="105"/>
    </row>
    <row r="2171" spans="1:1" x14ac:dyDescent="0.2">
      <c r="A2171" s="105"/>
    </row>
    <row r="2172" spans="1:1" x14ac:dyDescent="0.2">
      <c r="A2172" s="105"/>
    </row>
    <row r="2173" spans="1:1" x14ac:dyDescent="0.2">
      <c r="A2173" s="105"/>
    </row>
    <row r="2174" spans="1:1" x14ac:dyDescent="0.2">
      <c r="A2174" s="105"/>
    </row>
    <row r="2175" spans="1:1" x14ac:dyDescent="0.2">
      <c r="A2175" s="105"/>
    </row>
    <row r="2176" spans="1:1" x14ac:dyDescent="0.2">
      <c r="A2176" s="105"/>
    </row>
    <row r="2177" spans="1:1" x14ac:dyDescent="0.2">
      <c r="A2177" s="105"/>
    </row>
    <row r="2178" spans="1:1" x14ac:dyDescent="0.2">
      <c r="A2178" s="105"/>
    </row>
    <row r="2179" spans="1:1" x14ac:dyDescent="0.2">
      <c r="A2179" s="105"/>
    </row>
    <row r="2180" spans="1:1" x14ac:dyDescent="0.2">
      <c r="A2180" s="105"/>
    </row>
    <row r="2181" spans="1:1" x14ac:dyDescent="0.2">
      <c r="A2181" s="105"/>
    </row>
    <row r="2182" spans="1:1" x14ac:dyDescent="0.2">
      <c r="A2182" s="105"/>
    </row>
    <row r="2183" spans="1:1" x14ac:dyDescent="0.2">
      <c r="A2183" s="105"/>
    </row>
    <row r="2184" spans="1:1" x14ac:dyDescent="0.2">
      <c r="A2184" s="105"/>
    </row>
    <row r="2185" spans="1:1" x14ac:dyDescent="0.2">
      <c r="A2185" s="105"/>
    </row>
    <row r="2186" spans="1:1" x14ac:dyDescent="0.2">
      <c r="A2186" s="105"/>
    </row>
    <row r="2187" spans="1:1" x14ac:dyDescent="0.2">
      <c r="A2187" s="105"/>
    </row>
    <row r="2188" spans="1:1" x14ac:dyDescent="0.2">
      <c r="A2188" s="105"/>
    </row>
    <row r="2189" spans="1:1" x14ac:dyDescent="0.2">
      <c r="A2189" s="105"/>
    </row>
    <row r="2190" spans="1:1" x14ac:dyDescent="0.2">
      <c r="A2190" s="105"/>
    </row>
    <row r="2191" spans="1:1" x14ac:dyDescent="0.2">
      <c r="A2191" s="105"/>
    </row>
    <row r="2192" spans="1:1" x14ac:dyDescent="0.2">
      <c r="A2192" s="105"/>
    </row>
    <row r="2193" spans="1:1" x14ac:dyDescent="0.2">
      <c r="A2193" s="105"/>
    </row>
    <row r="2194" spans="1:1" x14ac:dyDescent="0.2">
      <c r="A2194" s="105"/>
    </row>
    <row r="2195" spans="1:1" x14ac:dyDescent="0.2">
      <c r="A2195" s="105"/>
    </row>
    <row r="2196" spans="1:1" x14ac:dyDescent="0.2">
      <c r="A2196" s="105"/>
    </row>
    <row r="2197" spans="1:1" x14ac:dyDescent="0.2">
      <c r="A2197" s="105"/>
    </row>
    <row r="2198" spans="1:1" x14ac:dyDescent="0.2">
      <c r="A2198" s="105"/>
    </row>
    <row r="2199" spans="1:1" x14ac:dyDescent="0.2">
      <c r="A2199" s="105"/>
    </row>
    <row r="2200" spans="1:1" x14ac:dyDescent="0.2">
      <c r="A2200" s="105"/>
    </row>
    <row r="2201" spans="1:1" x14ac:dyDescent="0.2">
      <c r="A2201" s="105"/>
    </row>
    <row r="2202" spans="1:1" x14ac:dyDescent="0.2">
      <c r="A2202" s="105"/>
    </row>
    <row r="2203" spans="1:1" x14ac:dyDescent="0.2">
      <c r="A2203" s="105"/>
    </row>
    <row r="2204" spans="1:1" x14ac:dyDescent="0.2">
      <c r="A2204" s="105"/>
    </row>
    <row r="2205" spans="1:1" x14ac:dyDescent="0.2">
      <c r="A2205" s="105"/>
    </row>
    <row r="2206" spans="1:1" x14ac:dyDescent="0.2">
      <c r="A2206" s="105"/>
    </row>
    <row r="2207" spans="1:1" x14ac:dyDescent="0.2">
      <c r="A2207" s="105"/>
    </row>
    <row r="2208" spans="1:1" x14ac:dyDescent="0.2">
      <c r="A2208" s="105"/>
    </row>
    <row r="2209" spans="1:1" x14ac:dyDescent="0.2">
      <c r="A2209" s="105"/>
    </row>
    <row r="2210" spans="1:1" x14ac:dyDescent="0.2">
      <c r="A2210" s="105"/>
    </row>
    <row r="2211" spans="1:1" x14ac:dyDescent="0.2">
      <c r="A2211" s="105"/>
    </row>
    <row r="2212" spans="1:1" x14ac:dyDescent="0.2">
      <c r="A2212" s="105"/>
    </row>
    <row r="2213" spans="1:1" x14ac:dyDescent="0.2">
      <c r="A2213" s="105"/>
    </row>
    <row r="2214" spans="1:1" x14ac:dyDescent="0.2">
      <c r="A2214" s="105"/>
    </row>
    <row r="2215" spans="1:1" x14ac:dyDescent="0.2">
      <c r="A2215" s="105"/>
    </row>
    <row r="2216" spans="1:1" x14ac:dyDescent="0.2">
      <c r="A2216" s="105"/>
    </row>
    <row r="2217" spans="1:1" x14ac:dyDescent="0.2">
      <c r="A2217" s="105"/>
    </row>
    <row r="2218" spans="1:1" x14ac:dyDescent="0.2">
      <c r="A2218" s="105"/>
    </row>
    <row r="2219" spans="1:1" x14ac:dyDescent="0.2">
      <c r="A2219" s="105"/>
    </row>
    <row r="2220" spans="1:1" x14ac:dyDescent="0.2">
      <c r="A2220" s="105"/>
    </row>
    <row r="2221" spans="1:1" x14ac:dyDescent="0.2">
      <c r="A2221" s="105"/>
    </row>
    <row r="2222" spans="1:1" x14ac:dyDescent="0.2">
      <c r="A2222" s="105"/>
    </row>
    <row r="2223" spans="1:1" x14ac:dyDescent="0.2">
      <c r="A2223" s="105"/>
    </row>
    <row r="2224" spans="1:1" x14ac:dyDescent="0.2">
      <c r="A2224" s="105"/>
    </row>
    <row r="2225" spans="1:1" x14ac:dyDescent="0.2">
      <c r="A2225" s="105"/>
    </row>
    <row r="2226" spans="1:1" x14ac:dyDescent="0.2">
      <c r="A2226" s="105"/>
    </row>
    <row r="2227" spans="1:1" x14ac:dyDescent="0.2">
      <c r="A2227" s="105"/>
    </row>
    <row r="2228" spans="1:1" x14ac:dyDescent="0.2">
      <c r="A2228" s="105"/>
    </row>
    <row r="2229" spans="1:1" x14ac:dyDescent="0.2">
      <c r="A2229" s="105"/>
    </row>
    <row r="2230" spans="1:1" x14ac:dyDescent="0.2">
      <c r="A2230" s="105"/>
    </row>
    <row r="2231" spans="1:1" x14ac:dyDescent="0.2">
      <c r="A2231" s="105"/>
    </row>
    <row r="2232" spans="1:1" x14ac:dyDescent="0.2">
      <c r="A2232" s="105"/>
    </row>
    <row r="2233" spans="1:1" x14ac:dyDescent="0.2">
      <c r="A2233" s="105"/>
    </row>
    <row r="2234" spans="1:1" x14ac:dyDescent="0.2">
      <c r="A2234" s="105"/>
    </row>
    <row r="2235" spans="1:1" x14ac:dyDescent="0.2">
      <c r="A2235" s="105"/>
    </row>
    <row r="2236" spans="1:1" x14ac:dyDescent="0.2">
      <c r="A2236" s="105"/>
    </row>
    <row r="2237" spans="1:1" x14ac:dyDescent="0.2">
      <c r="A2237" s="105"/>
    </row>
    <row r="2238" spans="1:1" x14ac:dyDescent="0.2">
      <c r="A2238" s="105"/>
    </row>
    <row r="2239" spans="1:1" x14ac:dyDescent="0.2">
      <c r="A2239" s="105"/>
    </row>
    <row r="2240" spans="1:1" x14ac:dyDescent="0.2">
      <c r="A2240" s="105"/>
    </row>
    <row r="2241" spans="1:1" x14ac:dyDescent="0.2">
      <c r="A2241" s="105"/>
    </row>
    <row r="2242" spans="1:1" x14ac:dyDescent="0.2">
      <c r="A2242" s="105"/>
    </row>
    <row r="2243" spans="1:1" x14ac:dyDescent="0.2">
      <c r="A2243" s="105"/>
    </row>
    <row r="2244" spans="1:1" x14ac:dyDescent="0.2">
      <c r="A2244" s="105"/>
    </row>
    <row r="2245" spans="1:1" x14ac:dyDescent="0.2">
      <c r="A2245" s="105"/>
    </row>
    <row r="2246" spans="1:1" x14ac:dyDescent="0.2">
      <c r="A2246" s="105"/>
    </row>
    <row r="2247" spans="1:1" x14ac:dyDescent="0.2">
      <c r="A2247" s="105"/>
    </row>
    <row r="2248" spans="1:1" x14ac:dyDescent="0.2">
      <c r="A2248" s="105"/>
    </row>
    <row r="2249" spans="1:1" x14ac:dyDescent="0.2">
      <c r="A2249" s="105"/>
    </row>
    <row r="2250" spans="1:1" x14ac:dyDescent="0.2">
      <c r="A2250" s="105"/>
    </row>
    <row r="2251" spans="1:1" x14ac:dyDescent="0.2">
      <c r="A2251" s="105"/>
    </row>
    <row r="2252" spans="1:1" x14ac:dyDescent="0.2">
      <c r="A2252" s="105"/>
    </row>
    <row r="2253" spans="1:1" x14ac:dyDescent="0.2">
      <c r="A2253" s="105"/>
    </row>
    <row r="2254" spans="1:1" x14ac:dyDescent="0.2">
      <c r="A2254" s="105"/>
    </row>
    <row r="2255" spans="1:1" x14ac:dyDescent="0.2">
      <c r="A2255" s="105"/>
    </row>
    <row r="2256" spans="1:1" x14ac:dyDescent="0.2">
      <c r="A2256" s="105"/>
    </row>
    <row r="2257" spans="1:1" x14ac:dyDescent="0.2">
      <c r="A2257" s="105"/>
    </row>
    <row r="2258" spans="1:1" x14ac:dyDescent="0.2">
      <c r="A2258" s="105"/>
    </row>
    <row r="2259" spans="1:1" x14ac:dyDescent="0.2">
      <c r="A2259" s="105"/>
    </row>
    <row r="2260" spans="1:1" x14ac:dyDescent="0.2">
      <c r="A2260" s="105"/>
    </row>
    <row r="2261" spans="1:1" x14ac:dyDescent="0.2">
      <c r="A2261" s="105"/>
    </row>
    <row r="2262" spans="1:1" x14ac:dyDescent="0.2">
      <c r="A2262" s="105"/>
    </row>
    <row r="2263" spans="1:1" x14ac:dyDescent="0.2">
      <c r="A2263" s="105"/>
    </row>
    <row r="2264" spans="1:1" x14ac:dyDescent="0.2">
      <c r="A2264" s="105"/>
    </row>
    <row r="2265" spans="1:1" x14ac:dyDescent="0.2">
      <c r="A2265" s="105"/>
    </row>
    <row r="2266" spans="1:1" x14ac:dyDescent="0.2">
      <c r="A2266" s="105"/>
    </row>
    <row r="2267" spans="1:1" x14ac:dyDescent="0.2">
      <c r="A2267" s="105"/>
    </row>
    <row r="2268" spans="1:1" x14ac:dyDescent="0.2">
      <c r="A2268" s="105"/>
    </row>
    <row r="2269" spans="1:1" x14ac:dyDescent="0.2">
      <c r="A2269" s="105"/>
    </row>
    <row r="2270" spans="1:1" x14ac:dyDescent="0.2">
      <c r="A2270" s="105"/>
    </row>
    <row r="2271" spans="1:1" x14ac:dyDescent="0.2">
      <c r="A2271" s="105"/>
    </row>
    <row r="2272" spans="1:1" x14ac:dyDescent="0.2">
      <c r="A2272" s="105"/>
    </row>
    <row r="2273" spans="1:1" x14ac:dyDescent="0.2">
      <c r="A2273" s="105"/>
    </row>
    <row r="2274" spans="1:1" x14ac:dyDescent="0.2">
      <c r="A2274" s="105"/>
    </row>
    <row r="2275" spans="1:1" x14ac:dyDescent="0.2">
      <c r="A2275" s="105"/>
    </row>
    <row r="2276" spans="1:1" x14ac:dyDescent="0.2">
      <c r="A2276" s="105"/>
    </row>
    <row r="2277" spans="1:1" x14ac:dyDescent="0.2">
      <c r="A2277" s="105"/>
    </row>
    <row r="2278" spans="1:1" x14ac:dyDescent="0.2">
      <c r="A2278" s="105"/>
    </row>
    <row r="2279" spans="1:1" x14ac:dyDescent="0.2">
      <c r="A2279" s="105"/>
    </row>
    <row r="2280" spans="1:1" x14ac:dyDescent="0.2">
      <c r="A2280" s="105"/>
    </row>
    <row r="2281" spans="1:1" x14ac:dyDescent="0.2">
      <c r="A2281" s="105"/>
    </row>
    <row r="2282" spans="1:1" x14ac:dyDescent="0.2">
      <c r="A2282" s="105"/>
    </row>
    <row r="2283" spans="1:1" x14ac:dyDescent="0.2">
      <c r="A2283" s="105"/>
    </row>
    <row r="2284" spans="1:1" x14ac:dyDescent="0.2">
      <c r="A2284" s="105"/>
    </row>
    <row r="2285" spans="1:1" x14ac:dyDescent="0.2">
      <c r="A2285" s="105"/>
    </row>
    <row r="2286" spans="1:1" x14ac:dyDescent="0.2">
      <c r="A2286" s="105"/>
    </row>
    <row r="2287" spans="1:1" x14ac:dyDescent="0.2">
      <c r="A2287" s="105"/>
    </row>
    <row r="2288" spans="1:1" x14ac:dyDescent="0.2">
      <c r="A2288" s="105"/>
    </row>
    <row r="2289" spans="1:1" x14ac:dyDescent="0.2">
      <c r="A2289" s="105"/>
    </row>
    <row r="2290" spans="1:1" x14ac:dyDescent="0.2">
      <c r="A2290" s="105"/>
    </row>
    <row r="2291" spans="1:1" x14ac:dyDescent="0.2">
      <c r="A2291" s="105"/>
    </row>
    <row r="2292" spans="1:1" x14ac:dyDescent="0.2">
      <c r="A2292" s="105"/>
    </row>
    <row r="2293" spans="1:1" x14ac:dyDescent="0.2">
      <c r="A2293" s="105"/>
    </row>
    <row r="2294" spans="1:1" x14ac:dyDescent="0.2">
      <c r="A2294" s="105"/>
    </row>
    <row r="2295" spans="1:1" x14ac:dyDescent="0.2">
      <c r="A2295" s="105"/>
    </row>
    <row r="2296" spans="1:1" x14ac:dyDescent="0.2">
      <c r="A2296" s="105"/>
    </row>
    <row r="2297" spans="1:1" x14ac:dyDescent="0.2">
      <c r="A2297" s="105"/>
    </row>
    <row r="2298" spans="1:1" x14ac:dyDescent="0.2">
      <c r="A2298" s="105"/>
    </row>
    <row r="2299" spans="1:1" x14ac:dyDescent="0.2">
      <c r="A2299" s="105"/>
    </row>
    <row r="2300" spans="1:1" x14ac:dyDescent="0.2">
      <c r="A2300" s="105"/>
    </row>
    <row r="2301" spans="1:1" x14ac:dyDescent="0.2">
      <c r="A2301" s="105"/>
    </row>
    <row r="2302" spans="1:1" x14ac:dyDescent="0.2">
      <c r="A2302" s="105"/>
    </row>
    <row r="2303" spans="1:1" x14ac:dyDescent="0.2">
      <c r="A2303" s="105"/>
    </row>
    <row r="2304" spans="1:1" x14ac:dyDescent="0.2">
      <c r="A2304" s="105"/>
    </row>
    <row r="2305" spans="1:1" x14ac:dyDescent="0.2">
      <c r="A2305" s="105"/>
    </row>
    <row r="2306" spans="1:1" x14ac:dyDescent="0.2">
      <c r="A2306" s="105"/>
    </row>
    <row r="2307" spans="1:1" x14ac:dyDescent="0.2">
      <c r="A2307" s="105"/>
    </row>
    <row r="2308" spans="1:1" x14ac:dyDescent="0.2">
      <c r="A2308" s="105"/>
    </row>
    <row r="2309" spans="1:1" x14ac:dyDescent="0.2">
      <c r="A2309" s="105"/>
    </row>
    <row r="2310" spans="1:1" x14ac:dyDescent="0.2">
      <c r="A2310" s="105"/>
    </row>
    <row r="2311" spans="1:1" x14ac:dyDescent="0.2">
      <c r="A2311" s="105"/>
    </row>
    <row r="2312" spans="1:1" x14ac:dyDescent="0.2">
      <c r="A2312" s="105"/>
    </row>
    <row r="2313" spans="1:1" x14ac:dyDescent="0.2">
      <c r="A2313" s="105"/>
    </row>
    <row r="2314" spans="1:1" x14ac:dyDescent="0.2">
      <c r="A2314" s="105"/>
    </row>
    <row r="2315" spans="1:1" x14ac:dyDescent="0.2">
      <c r="A2315" s="105"/>
    </row>
    <row r="2316" spans="1:1" x14ac:dyDescent="0.2">
      <c r="A2316" s="105"/>
    </row>
    <row r="2317" spans="1:1" x14ac:dyDescent="0.2">
      <c r="A2317" s="105"/>
    </row>
    <row r="2318" spans="1:1" x14ac:dyDescent="0.2">
      <c r="A2318" s="105"/>
    </row>
    <row r="2319" spans="1:1" x14ac:dyDescent="0.2">
      <c r="A2319" s="105"/>
    </row>
    <row r="2320" spans="1:1" x14ac:dyDescent="0.2">
      <c r="A2320" s="105"/>
    </row>
    <row r="2321" spans="1:1" x14ac:dyDescent="0.2">
      <c r="A2321" s="105"/>
    </row>
    <row r="2322" spans="1:1" x14ac:dyDescent="0.2">
      <c r="A2322" s="105"/>
    </row>
    <row r="2323" spans="1:1" x14ac:dyDescent="0.2">
      <c r="A2323" s="105"/>
    </row>
    <row r="2324" spans="1:1" x14ac:dyDescent="0.2">
      <c r="A2324" s="105"/>
    </row>
    <row r="2325" spans="1:1" x14ac:dyDescent="0.2">
      <c r="A2325" s="105"/>
    </row>
    <row r="2326" spans="1:1" x14ac:dyDescent="0.2">
      <c r="A2326" s="105"/>
    </row>
    <row r="2327" spans="1:1" x14ac:dyDescent="0.2">
      <c r="A2327" s="105"/>
    </row>
    <row r="2328" spans="1:1" x14ac:dyDescent="0.2">
      <c r="A2328" s="105"/>
    </row>
    <row r="2329" spans="1:1" x14ac:dyDescent="0.2">
      <c r="A2329" s="105"/>
    </row>
    <row r="2330" spans="1:1" x14ac:dyDescent="0.2">
      <c r="A2330" s="105"/>
    </row>
    <row r="2331" spans="1:1" x14ac:dyDescent="0.2">
      <c r="A2331" s="105"/>
    </row>
    <row r="2332" spans="1:1" x14ac:dyDescent="0.2">
      <c r="A2332" s="105"/>
    </row>
    <row r="2333" spans="1:1" x14ac:dyDescent="0.2">
      <c r="A2333" s="105"/>
    </row>
    <row r="2334" spans="1:1" x14ac:dyDescent="0.2">
      <c r="A2334" s="105"/>
    </row>
    <row r="2335" spans="1:1" x14ac:dyDescent="0.2">
      <c r="A2335" s="105"/>
    </row>
    <row r="2336" spans="1:1" x14ac:dyDescent="0.2">
      <c r="A2336" s="105"/>
    </row>
    <row r="2337" spans="1:1" x14ac:dyDescent="0.2">
      <c r="A2337" s="105"/>
    </row>
    <row r="2338" spans="1:1" x14ac:dyDescent="0.2">
      <c r="A2338" s="105"/>
    </row>
    <row r="2339" spans="1:1" x14ac:dyDescent="0.2">
      <c r="A2339" s="105"/>
    </row>
    <row r="2340" spans="1:1" x14ac:dyDescent="0.2">
      <c r="A2340" s="105"/>
    </row>
    <row r="2341" spans="1:1" x14ac:dyDescent="0.2">
      <c r="A2341" s="105"/>
    </row>
    <row r="2342" spans="1:1" x14ac:dyDescent="0.2">
      <c r="A2342" s="105"/>
    </row>
    <row r="2343" spans="1:1" x14ac:dyDescent="0.2">
      <c r="A2343" s="105"/>
    </row>
    <row r="2344" spans="1:1" x14ac:dyDescent="0.2">
      <c r="A2344" s="105"/>
    </row>
    <row r="2345" spans="1:1" x14ac:dyDescent="0.2">
      <c r="A2345" s="105"/>
    </row>
    <row r="2346" spans="1:1" x14ac:dyDescent="0.2">
      <c r="A2346" s="105"/>
    </row>
    <row r="2347" spans="1:1" x14ac:dyDescent="0.2">
      <c r="A2347" s="105"/>
    </row>
    <row r="2348" spans="1:1" x14ac:dyDescent="0.2">
      <c r="A2348" s="105"/>
    </row>
    <row r="2349" spans="1:1" x14ac:dyDescent="0.2">
      <c r="A2349" s="105"/>
    </row>
    <row r="2350" spans="1:1" x14ac:dyDescent="0.2">
      <c r="A2350" s="105"/>
    </row>
    <row r="2351" spans="1:1" x14ac:dyDescent="0.2">
      <c r="A2351" s="105"/>
    </row>
    <row r="2352" spans="1:1" x14ac:dyDescent="0.2">
      <c r="A2352" s="105"/>
    </row>
    <row r="2353" spans="1:1" x14ac:dyDescent="0.2">
      <c r="A2353" s="105"/>
    </row>
    <row r="2354" spans="1:1" x14ac:dyDescent="0.2">
      <c r="A2354" s="105"/>
    </row>
    <row r="2355" spans="1:1" x14ac:dyDescent="0.2">
      <c r="A2355" s="105"/>
    </row>
    <row r="2356" spans="1:1" x14ac:dyDescent="0.2">
      <c r="A2356" s="105"/>
    </row>
    <row r="2357" spans="1:1" x14ac:dyDescent="0.2">
      <c r="A2357" s="105"/>
    </row>
    <row r="2358" spans="1:1" x14ac:dyDescent="0.2">
      <c r="A2358" s="105"/>
    </row>
    <row r="2359" spans="1:1" x14ac:dyDescent="0.2">
      <c r="A2359" s="105"/>
    </row>
    <row r="2360" spans="1:1" x14ac:dyDescent="0.2">
      <c r="A2360" s="105"/>
    </row>
    <row r="2361" spans="1:1" x14ac:dyDescent="0.2">
      <c r="A2361" s="105"/>
    </row>
    <row r="2362" spans="1:1" x14ac:dyDescent="0.2">
      <c r="A2362" s="105"/>
    </row>
    <row r="2363" spans="1:1" x14ac:dyDescent="0.2">
      <c r="A2363" s="105"/>
    </row>
    <row r="2364" spans="1:1" x14ac:dyDescent="0.2">
      <c r="A2364" s="105"/>
    </row>
    <row r="2365" spans="1:1" x14ac:dyDescent="0.2">
      <c r="A2365" s="105"/>
    </row>
    <row r="2366" spans="1:1" x14ac:dyDescent="0.2">
      <c r="A2366" s="105"/>
    </row>
    <row r="2367" spans="1:1" x14ac:dyDescent="0.2">
      <c r="A2367" s="105"/>
    </row>
    <row r="2368" spans="1:1" x14ac:dyDescent="0.2">
      <c r="A2368" s="105"/>
    </row>
    <row r="2369" spans="1:1" x14ac:dyDescent="0.2">
      <c r="A2369" s="105"/>
    </row>
    <row r="2370" spans="1:1" x14ac:dyDescent="0.2">
      <c r="A2370" s="105"/>
    </row>
    <row r="2371" spans="1:1" x14ac:dyDescent="0.2">
      <c r="A2371" s="105"/>
    </row>
    <row r="2372" spans="1:1" x14ac:dyDescent="0.2">
      <c r="A2372" s="105"/>
    </row>
    <row r="2373" spans="1:1" x14ac:dyDescent="0.2">
      <c r="A2373" s="105"/>
    </row>
    <row r="2374" spans="1:1" x14ac:dyDescent="0.2">
      <c r="A2374" s="105"/>
    </row>
    <row r="2375" spans="1:1" x14ac:dyDescent="0.2">
      <c r="A2375" s="105"/>
    </row>
    <row r="2376" spans="1:1" x14ac:dyDescent="0.2">
      <c r="A2376" s="105"/>
    </row>
    <row r="2377" spans="1:1" x14ac:dyDescent="0.2">
      <c r="A2377" s="105"/>
    </row>
    <row r="2378" spans="1:1" x14ac:dyDescent="0.2">
      <c r="A2378" s="105"/>
    </row>
    <row r="2379" spans="1:1" x14ac:dyDescent="0.2">
      <c r="A2379" s="105"/>
    </row>
    <row r="2380" spans="1:1" x14ac:dyDescent="0.2">
      <c r="A2380" s="105"/>
    </row>
    <row r="2381" spans="1:1" x14ac:dyDescent="0.2">
      <c r="A2381" s="105"/>
    </row>
    <row r="2382" spans="1:1" x14ac:dyDescent="0.2">
      <c r="A2382" s="105"/>
    </row>
    <row r="2383" spans="1:1" x14ac:dyDescent="0.2">
      <c r="A2383" s="105"/>
    </row>
    <row r="2384" spans="1:1" x14ac:dyDescent="0.2">
      <c r="A2384" s="105"/>
    </row>
    <row r="2385" spans="1:1" x14ac:dyDescent="0.2">
      <c r="A2385" s="105"/>
    </row>
    <row r="2386" spans="1:1" x14ac:dyDescent="0.2">
      <c r="A2386" s="105"/>
    </row>
    <row r="2387" spans="1:1" x14ac:dyDescent="0.2">
      <c r="A2387" s="105"/>
    </row>
    <row r="2388" spans="1:1" x14ac:dyDescent="0.2">
      <c r="A2388" s="105"/>
    </row>
    <row r="2389" spans="1:1" x14ac:dyDescent="0.2">
      <c r="A2389" s="105"/>
    </row>
    <row r="2390" spans="1:1" x14ac:dyDescent="0.2">
      <c r="A2390" s="105"/>
    </row>
    <row r="2391" spans="1:1" x14ac:dyDescent="0.2">
      <c r="A2391" s="105"/>
    </row>
    <row r="2392" spans="1:1" x14ac:dyDescent="0.2">
      <c r="A2392" s="105"/>
    </row>
    <row r="2393" spans="1:1" x14ac:dyDescent="0.2">
      <c r="A2393" s="105"/>
    </row>
    <row r="2394" spans="1:1" x14ac:dyDescent="0.2">
      <c r="A2394" s="105"/>
    </row>
    <row r="2395" spans="1:1" x14ac:dyDescent="0.2">
      <c r="A2395" s="105"/>
    </row>
    <row r="2396" spans="1:1" x14ac:dyDescent="0.2">
      <c r="A2396" s="105"/>
    </row>
    <row r="2397" spans="1:1" x14ac:dyDescent="0.2">
      <c r="A2397" s="105"/>
    </row>
    <row r="2398" spans="1:1" x14ac:dyDescent="0.2">
      <c r="A2398" s="105"/>
    </row>
    <row r="2399" spans="1:1" x14ac:dyDescent="0.2">
      <c r="A2399" s="105"/>
    </row>
    <row r="2400" spans="1:1" x14ac:dyDescent="0.2">
      <c r="A2400" s="105"/>
    </row>
    <row r="2401" spans="1:1" x14ac:dyDescent="0.2">
      <c r="A2401" s="105"/>
    </row>
    <row r="2402" spans="1:1" x14ac:dyDescent="0.2">
      <c r="A2402" s="105"/>
    </row>
    <row r="2403" spans="1:1" x14ac:dyDescent="0.2">
      <c r="A2403" s="105"/>
    </row>
    <row r="2404" spans="1:1" x14ac:dyDescent="0.2">
      <c r="A2404" s="105"/>
    </row>
    <row r="2405" spans="1:1" x14ac:dyDescent="0.2">
      <c r="A2405" s="105"/>
    </row>
    <row r="2406" spans="1:1" x14ac:dyDescent="0.2">
      <c r="A2406" s="105"/>
    </row>
    <row r="2407" spans="1:1" x14ac:dyDescent="0.2">
      <c r="A2407" s="105"/>
    </row>
    <row r="2408" spans="1:1" x14ac:dyDescent="0.2">
      <c r="A2408" s="105"/>
    </row>
    <row r="2409" spans="1:1" x14ac:dyDescent="0.2">
      <c r="A2409" s="105"/>
    </row>
    <row r="2410" spans="1:1" x14ac:dyDescent="0.2">
      <c r="A2410" s="105"/>
    </row>
    <row r="2411" spans="1:1" x14ac:dyDescent="0.2">
      <c r="A2411" s="105"/>
    </row>
    <row r="2412" spans="1:1" x14ac:dyDescent="0.2">
      <c r="A2412" s="105"/>
    </row>
    <row r="2413" spans="1:1" x14ac:dyDescent="0.2">
      <c r="A2413" s="105"/>
    </row>
    <row r="2414" spans="1:1" x14ac:dyDescent="0.2">
      <c r="A2414" s="105"/>
    </row>
    <row r="2415" spans="1:1" x14ac:dyDescent="0.2">
      <c r="A2415" s="105"/>
    </row>
    <row r="2416" spans="1:1" x14ac:dyDescent="0.2">
      <c r="A2416" s="105"/>
    </row>
    <row r="2417" spans="1:1" x14ac:dyDescent="0.2">
      <c r="A2417" s="105"/>
    </row>
    <row r="2418" spans="1:1" x14ac:dyDescent="0.2">
      <c r="A2418" s="105"/>
    </row>
    <row r="2419" spans="1:1" x14ac:dyDescent="0.2">
      <c r="A2419" s="105"/>
    </row>
    <row r="2420" spans="1:1" x14ac:dyDescent="0.2">
      <c r="A2420" s="105"/>
    </row>
    <row r="2421" spans="1:1" x14ac:dyDescent="0.2">
      <c r="A2421" s="105"/>
    </row>
    <row r="2422" spans="1:1" x14ac:dyDescent="0.2">
      <c r="A2422" s="105"/>
    </row>
    <row r="2423" spans="1:1" x14ac:dyDescent="0.2">
      <c r="A2423" s="105"/>
    </row>
    <row r="2424" spans="1:1" x14ac:dyDescent="0.2">
      <c r="A2424" s="105"/>
    </row>
    <row r="2425" spans="1:1" x14ac:dyDescent="0.2">
      <c r="A2425" s="105"/>
    </row>
    <row r="2426" spans="1:1" x14ac:dyDescent="0.2">
      <c r="A2426" s="105"/>
    </row>
    <row r="2427" spans="1:1" x14ac:dyDescent="0.2">
      <c r="A2427" s="105"/>
    </row>
    <row r="2428" spans="1:1" x14ac:dyDescent="0.2">
      <c r="A2428" s="105"/>
    </row>
    <row r="2429" spans="1:1" x14ac:dyDescent="0.2">
      <c r="A2429" s="105"/>
    </row>
    <row r="2430" spans="1:1" x14ac:dyDescent="0.2">
      <c r="A2430" s="105"/>
    </row>
    <row r="2431" spans="1:1" x14ac:dyDescent="0.2">
      <c r="A2431" s="105"/>
    </row>
    <row r="2432" spans="1:1" x14ac:dyDescent="0.2">
      <c r="A2432" s="105"/>
    </row>
    <row r="2433" spans="1:1" x14ac:dyDescent="0.2">
      <c r="A2433" s="105"/>
    </row>
    <row r="2434" spans="1:1" x14ac:dyDescent="0.2">
      <c r="A2434" s="105"/>
    </row>
    <row r="2435" spans="1:1" x14ac:dyDescent="0.2">
      <c r="A2435" s="105"/>
    </row>
    <row r="2436" spans="1:1" x14ac:dyDescent="0.2">
      <c r="A2436" s="105"/>
    </row>
    <row r="2437" spans="1:1" x14ac:dyDescent="0.2">
      <c r="A2437" s="105"/>
    </row>
    <row r="2438" spans="1:1" x14ac:dyDescent="0.2">
      <c r="A2438" s="105"/>
    </row>
    <row r="2439" spans="1:1" x14ac:dyDescent="0.2">
      <c r="A2439" s="105"/>
    </row>
    <row r="2440" spans="1:1" x14ac:dyDescent="0.2">
      <c r="A2440" s="105"/>
    </row>
    <row r="2441" spans="1:1" x14ac:dyDescent="0.2">
      <c r="A2441" s="105"/>
    </row>
    <row r="2442" spans="1:1" x14ac:dyDescent="0.2">
      <c r="A2442" s="105"/>
    </row>
    <row r="2443" spans="1:1" x14ac:dyDescent="0.2">
      <c r="A2443" s="105"/>
    </row>
    <row r="2444" spans="1:1" x14ac:dyDescent="0.2">
      <c r="A2444" s="105"/>
    </row>
    <row r="2445" spans="1:1" x14ac:dyDescent="0.2">
      <c r="A2445" s="105"/>
    </row>
    <row r="2446" spans="1:1" x14ac:dyDescent="0.2">
      <c r="A2446" s="105"/>
    </row>
    <row r="2447" spans="1:1" x14ac:dyDescent="0.2">
      <c r="A2447" s="105"/>
    </row>
    <row r="2448" spans="1:1" x14ac:dyDescent="0.2">
      <c r="A2448" s="105"/>
    </row>
    <row r="2449" spans="1:1" x14ac:dyDescent="0.2">
      <c r="A2449" s="105"/>
    </row>
    <row r="2450" spans="1:1" x14ac:dyDescent="0.2">
      <c r="A2450" s="105"/>
    </row>
    <row r="2451" spans="1:1" x14ac:dyDescent="0.2">
      <c r="A2451" s="105"/>
    </row>
    <row r="2452" spans="1:1" x14ac:dyDescent="0.2">
      <c r="A2452" s="105"/>
    </row>
    <row r="2453" spans="1:1" x14ac:dyDescent="0.2">
      <c r="A2453" s="105"/>
    </row>
    <row r="2454" spans="1:1" x14ac:dyDescent="0.2">
      <c r="A2454" s="105"/>
    </row>
    <row r="2455" spans="1:1" x14ac:dyDescent="0.2">
      <c r="A2455" s="105"/>
    </row>
    <row r="2456" spans="1:1" x14ac:dyDescent="0.2">
      <c r="A2456" s="105"/>
    </row>
    <row r="2457" spans="1:1" x14ac:dyDescent="0.2">
      <c r="A2457" s="105"/>
    </row>
    <row r="2458" spans="1:1" x14ac:dyDescent="0.2">
      <c r="A2458" s="105"/>
    </row>
    <row r="2459" spans="1:1" x14ac:dyDescent="0.2">
      <c r="A2459" s="105"/>
    </row>
    <row r="2460" spans="1:1" x14ac:dyDescent="0.2">
      <c r="A2460" s="105"/>
    </row>
    <row r="2461" spans="1:1" x14ac:dyDescent="0.2">
      <c r="A2461" s="105"/>
    </row>
    <row r="2462" spans="1:1" x14ac:dyDescent="0.2">
      <c r="A2462" s="105"/>
    </row>
    <row r="2463" spans="1:1" x14ac:dyDescent="0.2">
      <c r="A2463" s="105"/>
    </row>
    <row r="2464" spans="1:1" x14ac:dyDescent="0.2">
      <c r="A2464" s="105"/>
    </row>
    <row r="2465" spans="1:1" x14ac:dyDescent="0.2">
      <c r="A2465" s="105"/>
    </row>
    <row r="2466" spans="1:1" x14ac:dyDescent="0.2">
      <c r="A2466" s="105"/>
    </row>
    <row r="2467" spans="1:1" x14ac:dyDescent="0.2">
      <c r="A2467" s="105"/>
    </row>
    <row r="2468" spans="1:1" x14ac:dyDescent="0.2">
      <c r="A2468" s="105"/>
    </row>
    <row r="2469" spans="1:1" x14ac:dyDescent="0.2">
      <c r="A2469" s="105"/>
    </row>
    <row r="2470" spans="1:1" x14ac:dyDescent="0.2">
      <c r="A2470" s="105"/>
    </row>
    <row r="2471" spans="1:1" x14ac:dyDescent="0.2">
      <c r="A2471" s="105"/>
    </row>
    <row r="2472" spans="1:1" x14ac:dyDescent="0.2">
      <c r="A2472" s="105"/>
    </row>
    <row r="2473" spans="1:1" x14ac:dyDescent="0.2">
      <c r="A2473" s="105"/>
    </row>
    <row r="2474" spans="1:1" x14ac:dyDescent="0.2">
      <c r="A2474" s="105"/>
    </row>
    <row r="2475" spans="1:1" x14ac:dyDescent="0.2">
      <c r="A2475" s="105"/>
    </row>
    <row r="2476" spans="1:1" x14ac:dyDescent="0.2">
      <c r="A2476" s="105"/>
    </row>
    <row r="2477" spans="1:1" x14ac:dyDescent="0.2">
      <c r="A2477" s="105"/>
    </row>
    <row r="2478" spans="1:1" x14ac:dyDescent="0.2">
      <c r="A2478" s="105"/>
    </row>
    <row r="2479" spans="1:1" x14ac:dyDescent="0.2">
      <c r="A2479" s="105"/>
    </row>
    <row r="2480" spans="1:1" x14ac:dyDescent="0.2">
      <c r="A2480" s="105"/>
    </row>
    <row r="2481" spans="1:1" x14ac:dyDescent="0.2">
      <c r="A2481" s="105"/>
    </row>
    <row r="2482" spans="1:1" x14ac:dyDescent="0.2">
      <c r="A2482" s="105"/>
    </row>
    <row r="2483" spans="1:1" x14ac:dyDescent="0.2">
      <c r="A2483" s="105"/>
    </row>
    <row r="2484" spans="1:1" x14ac:dyDescent="0.2">
      <c r="A2484" s="105"/>
    </row>
    <row r="2485" spans="1:1" x14ac:dyDescent="0.2">
      <c r="A2485" s="105"/>
    </row>
    <row r="2486" spans="1:1" x14ac:dyDescent="0.2">
      <c r="A2486" s="105"/>
    </row>
    <row r="2487" spans="1:1" x14ac:dyDescent="0.2">
      <c r="A2487" s="105"/>
    </row>
    <row r="2488" spans="1:1" x14ac:dyDescent="0.2">
      <c r="A2488" s="105"/>
    </row>
    <row r="2489" spans="1:1" x14ac:dyDescent="0.2">
      <c r="A2489" s="105"/>
    </row>
    <row r="2490" spans="1:1" x14ac:dyDescent="0.2">
      <c r="A2490" s="105"/>
    </row>
    <row r="2491" spans="1:1" x14ac:dyDescent="0.2">
      <c r="A2491" s="105"/>
    </row>
    <row r="2492" spans="1:1" x14ac:dyDescent="0.2">
      <c r="A2492" s="105"/>
    </row>
    <row r="2493" spans="1:1" x14ac:dyDescent="0.2">
      <c r="A2493" s="105"/>
    </row>
    <row r="2494" spans="1:1" x14ac:dyDescent="0.2">
      <c r="A2494" s="105"/>
    </row>
    <row r="2495" spans="1:1" x14ac:dyDescent="0.2">
      <c r="A2495" s="105"/>
    </row>
    <row r="2496" spans="1:1" x14ac:dyDescent="0.2">
      <c r="A2496" s="105"/>
    </row>
    <row r="2497" spans="1:1" x14ac:dyDescent="0.2">
      <c r="A2497" s="105"/>
    </row>
    <row r="2498" spans="1:1" x14ac:dyDescent="0.2">
      <c r="A2498" s="105"/>
    </row>
    <row r="2499" spans="1:1" x14ac:dyDescent="0.2">
      <c r="A2499" s="105"/>
    </row>
    <row r="2500" spans="1:1" x14ac:dyDescent="0.2">
      <c r="A2500" s="105"/>
    </row>
    <row r="2501" spans="1:1" x14ac:dyDescent="0.2">
      <c r="A2501" s="105"/>
    </row>
    <row r="2502" spans="1:1" x14ac:dyDescent="0.2">
      <c r="A2502" s="105"/>
    </row>
    <row r="2503" spans="1:1" x14ac:dyDescent="0.2">
      <c r="A2503" s="105"/>
    </row>
    <row r="2504" spans="1:1" x14ac:dyDescent="0.2">
      <c r="A2504" s="105"/>
    </row>
    <row r="2505" spans="1:1" x14ac:dyDescent="0.2">
      <c r="A2505" s="105"/>
    </row>
    <row r="2506" spans="1:1" x14ac:dyDescent="0.2">
      <c r="A2506" s="105"/>
    </row>
    <row r="2507" spans="1:1" x14ac:dyDescent="0.2">
      <c r="A2507" s="105"/>
    </row>
    <row r="2508" spans="1:1" x14ac:dyDescent="0.2">
      <c r="A2508" s="105"/>
    </row>
    <row r="2509" spans="1:1" x14ac:dyDescent="0.2">
      <c r="A2509" s="105"/>
    </row>
    <row r="2510" spans="1:1" x14ac:dyDescent="0.2">
      <c r="A2510" s="105"/>
    </row>
    <row r="2511" spans="1:1" x14ac:dyDescent="0.2">
      <c r="A2511" s="105"/>
    </row>
    <row r="2512" spans="1:1" x14ac:dyDescent="0.2">
      <c r="A2512" s="105"/>
    </row>
    <row r="2513" spans="1:1" x14ac:dyDescent="0.2">
      <c r="A2513" s="105"/>
    </row>
    <row r="2514" spans="1:1" x14ac:dyDescent="0.2">
      <c r="A2514" s="105"/>
    </row>
    <row r="2515" spans="1:1" x14ac:dyDescent="0.2">
      <c r="A2515" s="105"/>
    </row>
    <row r="2516" spans="1:1" x14ac:dyDescent="0.2">
      <c r="A2516" s="105"/>
    </row>
    <row r="2517" spans="1:1" x14ac:dyDescent="0.2">
      <c r="A2517" s="105"/>
    </row>
    <row r="2518" spans="1:1" x14ac:dyDescent="0.2">
      <c r="A2518" s="105"/>
    </row>
    <row r="2519" spans="1:1" x14ac:dyDescent="0.2">
      <c r="A2519" s="105"/>
    </row>
    <row r="2520" spans="1:1" x14ac:dyDescent="0.2">
      <c r="A2520" s="105"/>
    </row>
    <row r="2521" spans="1:1" x14ac:dyDescent="0.2">
      <c r="A2521" s="105"/>
    </row>
    <row r="2522" spans="1:1" x14ac:dyDescent="0.2">
      <c r="A2522" s="105"/>
    </row>
    <row r="2523" spans="1:1" x14ac:dyDescent="0.2">
      <c r="A2523" s="105"/>
    </row>
    <row r="2524" spans="1:1" x14ac:dyDescent="0.2">
      <c r="A2524" s="105"/>
    </row>
    <row r="2525" spans="1:1" x14ac:dyDescent="0.2">
      <c r="A2525" s="105"/>
    </row>
    <row r="2526" spans="1:1" x14ac:dyDescent="0.2">
      <c r="A2526" s="105"/>
    </row>
    <row r="2527" spans="1:1" x14ac:dyDescent="0.2">
      <c r="A2527" s="105"/>
    </row>
    <row r="2528" spans="1:1" x14ac:dyDescent="0.2">
      <c r="A2528" s="105"/>
    </row>
    <row r="2529" spans="1:1" x14ac:dyDescent="0.2">
      <c r="A2529" s="105"/>
    </row>
    <row r="2530" spans="1:1" x14ac:dyDescent="0.2">
      <c r="A2530" s="105"/>
    </row>
    <row r="2531" spans="1:1" x14ac:dyDescent="0.2">
      <c r="A2531" s="105"/>
    </row>
    <row r="2532" spans="1:1" x14ac:dyDescent="0.2">
      <c r="A2532" s="105"/>
    </row>
    <row r="2533" spans="1:1" x14ac:dyDescent="0.2">
      <c r="A2533" s="105"/>
    </row>
    <row r="2534" spans="1:1" x14ac:dyDescent="0.2">
      <c r="A2534" s="105"/>
    </row>
    <row r="2535" spans="1:1" x14ac:dyDescent="0.2">
      <c r="A2535" s="105"/>
    </row>
    <row r="2536" spans="1:1" x14ac:dyDescent="0.2">
      <c r="A2536" s="105"/>
    </row>
    <row r="2537" spans="1:1" x14ac:dyDescent="0.2">
      <c r="A2537" s="105"/>
    </row>
    <row r="2538" spans="1:1" x14ac:dyDescent="0.2">
      <c r="A2538" s="105"/>
    </row>
    <row r="2539" spans="1:1" x14ac:dyDescent="0.2">
      <c r="A2539" s="105"/>
    </row>
    <row r="2540" spans="1:1" x14ac:dyDescent="0.2">
      <c r="A2540" s="105"/>
    </row>
    <row r="2541" spans="1:1" x14ac:dyDescent="0.2">
      <c r="A2541" s="105"/>
    </row>
    <row r="2542" spans="1:1" x14ac:dyDescent="0.2">
      <c r="A2542" s="105"/>
    </row>
    <row r="2543" spans="1:1" x14ac:dyDescent="0.2">
      <c r="A2543" s="105"/>
    </row>
    <row r="2544" spans="1:1" x14ac:dyDescent="0.2">
      <c r="A2544" s="105"/>
    </row>
    <row r="2545" spans="1:1" x14ac:dyDescent="0.2">
      <c r="A2545" s="105"/>
    </row>
    <row r="2546" spans="1:1" x14ac:dyDescent="0.2">
      <c r="A2546" s="105"/>
    </row>
    <row r="2547" spans="1:1" x14ac:dyDescent="0.2">
      <c r="A2547" s="105"/>
    </row>
    <row r="2548" spans="1:1" x14ac:dyDescent="0.2">
      <c r="A2548" s="105"/>
    </row>
    <row r="2549" spans="1:1" x14ac:dyDescent="0.2">
      <c r="A2549" s="105"/>
    </row>
    <row r="2550" spans="1:1" x14ac:dyDescent="0.2">
      <c r="A2550" s="105"/>
    </row>
    <row r="2551" spans="1:1" x14ac:dyDescent="0.2">
      <c r="A2551" s="105"/>
    </row>
    <row r="2552" spans="1:1" x14ac:dyDescent="0.2">
      <c r="A2552" s="105"/>
    </row>
    <row r="2553" spans="1:1" x14ac:dyDescent="0.2">
      <c r="A2553" s="105"/>
    </row>
    <row r="2554" spans="1:1" x14ac:dyDescent="0.2">
      <c r="A2554" s="105"/>
    </row>
    <row r="2555" spans="1:1" x14ac:dyDescent="0.2">
      <c r="A2555" s="105"/>
    </row>
    <row r="2556" spans="1:1" x14ac:dyDescent="0.2">
      <c r="A2556" s="105"/>
    </row>
    <row r="2557" spans="1:1" x14ac:dyDescent="0.2">
      <c r="A2557" s="105"/>
    </row>
    <row r="2558" spans="1:1" x14ac:dyDescent="0.2">
      <c r="A2558" s="105"/>
    </row>
    <row r="2559" spans="1:1" x14ac:dyDescent="0.2">
      <c r="A2559" s="105"/>
    </row>
    <row r="2560" spans="1:1" x14ac:dyDescent="0.2">
      <c r="A2560" s="105"/>
    </row>
    <row r="2561" spans="1:1" x14ac:dyDescent="0.2">
      <c r="A2561" s="105"/>
    </row>
    <row r="2562" spans="1:1" x14ac:dyDescent="0.2">
      <c r="A2562" s="105"/>
    </row>
    <row r="2563" spans="1:1" x14ac:dyDescent="0.2">
      <c r="A2563" s="105"/>
    </row>
    <row r="2564" spans="1:1" x14ac:dyDescent="0.2">
      <c r="A2564" s="105"/>
    </row>
    <row r="2565" spans="1:1" x14ac:dyDescent="0.2">
      <c r="A2565" s="105"/>
    </row>
    <row r="2566" spans="1:1" x14ac:dyDescent="0.2">
      <c r="A2566" s="105"/>
    </row>
    <row r="2567" spans="1:1" x14ac:dyDescent="0.2">
      <c r="A2567" s="105"/>
    </row>
    <row r="2568" spans="1:1" x14ac:dyDescent="0.2">
      <c r="A2568" s="105"/>
    </row>
    <row r="2569" spans="1:1" x14ac:dyDescent="0.2">
      <c r="A2569" s="105"/>
    </row>
    <row r="2570" spans="1:1" x14ac:dyDescent="0.2">
      <c r="A2570" s="105"/>
    </row>
    <row r="2571" spans="1:1" x14ac:dyDescent="0.2">
      <c r="A2571" s="105"/>
    </row>
    <row r="2572" spans="1:1" x14ac:dyDescent="0.2">
      <c r="A2572" s="105"/>
    </row>
    <row r="2573" spans="1:1" x14ac:dyDescent="0.2">
      <c r="A2573" s="105"/>
    </row>
    <row r="2574" spans="1:1" x14ac:dyDescent="0.2">
      <c r="A2574" s="105"/>
    </row>
    <row r="2575" spans="1:1" x14ac:dyDescent="0.2">
      <c r="A2575" s="105"/>
    </row>
    <row r="2576" spans="1:1" x14ac:dyDescent="0.2">
      <c r="A2576" s="105"/>
    </row>
    <row r="2577" spans="1:1" x14ac:dyDescent="0.2">
      <c r="A2577" s="105"/>
    </row>
    <row r="2578" spans="1:1" x14ac:dyDescent="0.2">
      <c r="A2578" s="105"/>
    </row>
    <row r="2579" spans="1:1" x14ac:dyDescent="0.2">
      <c r="A2579" s="105"/>
    </row>
    <row r="2580" spans="1:1" x14ac:dyDescent="0.2">
      <c r="A2580" s="105"/>
    </row>
    <row r="2581" spans="1:1" x14ac:dyDescent="0.2">
      <c r="A2581" s="105"/>
    </row>
    <row r="2582" spans="1:1" x14ac:dyDescent="0.2">
      <c r="A2582" s="105"/>
    </row>
    <row r="2583" spans="1:1" x14ac:dyDescent="0.2">
      <c r="A2583" s="105"/>
    </row>
    <row r="2584" spans="1:1" x14ac:dyDescent="0.2">
      <c r="A2584" s="105"/>
    </row>
    <row r="2585" spans="1:1" x14ac:dyDescent="0.2">
      <c r="A2585" s="105"/>
    </row>
    <row r="2586" spans="1:1" x14ac:dyDescent="0.2">
      <c r="A2586" s="105"/>
    </row>
    <row r="2587" spans="1:1" x14ac:dyDescent="0.2">
      <c r="A2587" s="105"/>
    </row>
    <row r="2588" spans="1:1" x14ac:dyDescent="0.2">
      <c r="A2588" s="105"/>
    </row>
    <row r="2589" spans="1:1" x14ac:dyDescent="0.2">
      <c r="A2589" s="105"/>
    </row>
    <row r="2590" spans="1:1" x14ac:dyDescent="0.2">
      <c r="A2590" s="105"/>
    </row>
    <row r="2591" spans="1:1" x14ac:dyDescent="0.2">
      <c r="A2591" s="105"/>
    </row>
    <row r="2592" spans="1:1" x14ac:dyDescent="0.2">
      <c r="A2592" s="105"/>
    </row>
    <row r="2593" spans="1:1" x14ac:dyDescent="0.2">
      <c r="A2593" s="105"/>
    </row>
    <row r="2594" spans="1:1" x14ac:dyDescent="0.2">
      <c r="A2594" s="105"/>
    </row>
    <row r="2595" spans="1:1" x14ac:dyDescent="0.2">
      <c r="A2595" s="105"/>
    </row>
    <row r="2596" spans="1:1" x14ac:dyDescent="0.2">
      <c r="A2596" s="105"/>
    </row>
    <row r="2597" spans="1:1" x14ac:dyDescent="0.2">
      <c r="A2597" s="105"/>
    </row>
    <row r="2598" spans="1:1" x14ac:dyDescent="0.2">
      <c r="A2598" s="105"/>
    </row>
    <row r="2599" spans="1:1" x14ac:dyDescent="0.2">
      <c r="A2599" s="105"/>
    </row>
    <row r="2600" spans="1:1" x14ac:dyDescent="0.2">
      <c r="A2600" s="105"/>
    </row>
    <row r="2601" spans="1:1" x14ac:dyDescent="0.2">
      <c r="A2601" s="105"/>
    </row>
    <row r="2602" spans="1:1" x14ac:dyDescent="0.2">
      <c r="A2602" s="105"/>
    </row>
    <row r="2603" spans="1:1" x14ac:dyDescent="0.2">
      <c r="A2603" s="105"/>
    </row>
    <row r="2604" spans="1:1" x14ac:dyDescent="0.2">
      <c r="A2604" s="105"/>
    </row>
    <row r="2605" spans="1:1" x14ac:dyDescent="0.2">
      <c r="A2605" s="105"/>
    </row>
    <row r="2606" spans="1:1" x14ac:dyDescent="0.2">
      <c r="A2606" s="105"/>
    </row>
    <row r="2607" spans="1:1" x14ac:dyDescent="0.2">
      <c r="A2607" s="105"/>
    </row>
    <row r="2608" spans="1:1" x14ac:dyDescent="0.2">
      <c r="A2608" s="105"/>
    </row>
    <row r="2609" spans="1:1" x14ac:dyDescent="0.2">
      <c r="A2609" s="105"/>
    </row>
    <row r="2610" spans="1:1" x14ac:dyDescent="0.2">
      <c r="A2610" s="105"/>
    </row>
    <row r="2611" spans="1:1" x14ac:dyDescent="0.2">
      <c r="A2611" s="105"/>
    </row>
    <row r="2612" spans="1:1" x14ac:dyDescent="0.2">
      <c r="A2612" s="105"/>
    </row>
    <row r="2613" spans="1:1" x14ac:dyDescent="0.2">
      <c r="A2613" s="105"/>
    </row>
    <row r="2614" spans="1:1" x14ac:dyDescent="0.2">
      <c r="A2614" s="105"/>
    </row>
    <row r="2615" spans="1:1" x14ac:dyDescent="0.2">
      <c r="A2615" s="105"/>
    </row>
    <row r="2616" spans="1:1" x14ac:dyDescent="0.2">
      <c r="A2616" s="105"/>
    </row>
    <row r="2617" spans="1:1" x14ac:dyDescent="0.2">
      <c r="A2617" s="105"/>
    </row>
    <row r="2618" spans="1:1" x14ac:dyDescent="0.2">
      <c r="A2618" s="105"/>
    </row>
    <row r="2619" spans="1:1" x14ac:dyDescent="0.2">
      <c r="A2619" s="105"/>
    </row>
    <row r="2620" spans="1:1" x14ac:dyDescent="0.2">
      <c r="A2620" s="105"/>
    </row>
    <row r="2621" spans="1:1" x14ac:dyDescent="0.2">
      <c r="A2621" s="105"/>
    </row>
    <row r="2622" spans="1:1" x14ac:dyDescent="0.2">
      <c r="A2622" s="105"/>
    </row>
    <row r="2623" spans="1:1" x14ac:dyDescent="0.2">
      <c r="A2623" s="105"/>
    </row>
    <row r="2624" spans="1:1" x14ac:dyDescent="0.2">
      <c r="A2624" s="105"/>
    </row>
    <row r="2625" spans="1:1" x14ac:dyDescent="0.2">
      <c r="A2625" s="105"/>
    </row>
    <row r="2626" spans="1:1" x14ac:dyDescent="0.2">
      <c r="A2626" s="105"/>
    </row>
    <row r="2627" spans="1:1" x14ac:dyDescent="0.2">
      <c r="A2627" s="105"/>
    </row>
    <row r="2628" spans="1:1" x14ac:dyDescent="0.2">
      <c r="A2628" s="105"/>
    </row>
    <row r="2629" spans="1:1" x14ac:dyDescent="0.2">
      <c r="A2629" s="105"/>
    </row>
    <row r="2630" spans="1:1" x14ac:dyDescent="0.2">
      <c r="A2630" s="105"/>
    </row>
    <row r="2631" spans="1:1" x14ac:dyDescent="0.2">
      <c r="A2631" s="105"/>
    </row>
    <row r="2632" spans="1:1" x14ac:dyDescent="0.2">
      <c r="A2632" s="105"/>
    </row>
    <row r="2633" spans="1:1" x14ac:dyDescent="0.2">
      <c r="A2633" s="105"/>
    </row>
    <row r="2634" spans="1:1" x14ac:dyDescent="0.2">
      <c r="A2634" s="105"/>
    </row>
    <row r="2635" spans="1:1" x14ac:dyDescent="0.2">
      <c r="A2635" s="105"/>
    </row>
    <row r="2636" spans="1:1" x14ac:dyDescent="0.2">
      <c r="A2636" s="105"/>
    </row>
    <row r="2637" spans="1:1" x14ac:dyDescent="0.2">
      <c r="A2637" s="105"/>
    </row>
    <row r="2638" spans="1:1" x14ac:dyDescent="0.2">
      <c r="A2638" s="105"/>
    </row>
    <row r="2639" spans="1:1" x14ac:dyDescent="0.2">
      <c r="A2639" s="105"/>
    </row>
    <row r="2640" spans="1:1" x14ac:dyDescent="0.2">
      <c r="A2640" s="105"/>
    </row>
    <row r="2641" spans="1:1" x14ac:dyDescent="0.2">
      <c r="A2641" s="105"/>
    </row>
    <row r="2642" spans="1:1" x14ac:dyDescent="0.2">
      <c r="A2642" s="105"/>
    </row>
    <row r="2643" spans="1:1" x14ac:dyDescent="0.2">
      <c r="A2643" s="105"/>
    </row>
    <row r="2644" spans="1:1" x14ac:dyDescent="0.2">
      <c r="A2644" s="105"/>
    </row>
    <row r="2645" spans="1:1" x14ac:dyDescent="0.2">
      <c r="A2645" s="105"/>
    </row>
    <row r="2646" spans="1:1" x14ac:dyDescent="0.2">
      <c r="A2646" s="105"/>
    </row>
    <row r="2647" spans="1:1" x14ac:dyDescent="0.2">
      <c r="A2647" s="105"/>
    </row>
    <row r="2648" spans="1:1" x14ac:dyDescent="0.2">
      <c r="A2648" s="105"/>
    </row>
    <row r="2649" spans="1:1" x14ac:dyDescent="0.2">
      <c r="A2649" s="105"/>
    </row>
    <row r="2650" spans="1:1" x14ac:dyDescent="0.2">
      <c r="A2650" s="105"/>
    </row>
    <row r="2651" spans="1:1" x14ac:dyDescent="0.2">
      <c r="A2651" s="105"/>
    </row>
    <row r="2652" spans="1:1" x14ac:dyDescent="0.2">
      <c r="A2652" s="105"/>
    </row>
    <row r="2653" spans="1:1" x14ac:dyDescent="0.2">
      <c r="A2653" s="105"/>
    </row>
    <row r="2654" spans="1:1" x14ac:dyDescent="0.2">
      <c r="A2654" s="105"/>
    </row>
    <row r="2655" spans="1:1" x14ac:dyDescent="0.2">
      <c r="A2655" s="105"/>
    </row>
    <row r="2656" spans="1:1" x14ac:dyDescent="0.2">
      <c r="A2656" s="105"/>
    </row>
    <row r="2657" spans="1:1" x14ac:dyDescent="0.2">
      <c r="A2657" s="105"/>
    </row>
    <row r="2658" spans="1:1" x14ac:dyDescent="0.2">
      <c r="A2658" s="105"/>
    </row>
    <row r="2659" spans="1:1" x14ac:dyDescent="0.2">
      <c r="A2659" s="105"/>
    </row>
    <row r="2660" spans="1:1" x14ac:dyDescent="0.2">
      <c r="A2660" s="105"/>
    </row>
    <row r="2661" spans="1:1" x14ac:dyDescent="0.2">
      <c r="A2661" s="105"/>
    </row>
    <row r="2662" spans="1:1" x14ac:dyDescent="0.2">
      <c r="A2662" s="105"/>
    </row>
    <row r="2663" spans="1:1" x14ac:dyDescent="0.2">
      <c r="A2663" s="105"/>
    </row>
    <row r="2664" spans="1:1" x14ac:dyDescent="0.2">
      <c r="A2664" s="105"/>
    </row>
    <row r="2665" spans="1:1" x14ac:dyDescent="0.2">
      <c r="A2665" s="105"/>
    </row>
    <row r="2666" spans="1:1" x14ac:dyDescent="0.2">
      <c r="A2666" s="105"/>
    </row>
    <row r="2667" spans="1:1" x14ac:dyDescent="0.2">
      <c r="A2667" s="105"/>
    </row>
    <row r="2668" spans="1:1" x14ac:dyDescent="0.2">
      <c r="A2668" s="105"/>
    </row>
    <row r="2669" spans="1:1" x14ac:dyDescent="0.2">
      <c r="A2669" s="105"/>
    </row>
    <row r="2670" spans="1:1" x14ac:dyDescent="0.2">
      <c r="A2670" s="105"/>
    </row>
    <row r="2671" spans="1:1" x14ac:dyDescent="0.2">
      <c r="A2671" s="105"/>
    </row>
    <row r="2672" spans="1:1" x14ac:dyDescent="0.2">
      <c r="A2672" s="105"/>
    </row>
    <row r="2673" spans="1:1" x14ac:dyDescent="0.2">
      <c r="A2673" s="105"/>
    </row>
    <row r="2674" spans="1:1" x14ac:dyDescent="0.2">
      <c r="A2674" s="105"/>
    </row>
    <row r="2675" spans="1:1" x14ac:dyDescent="0.2">
      <c r="A2675" s="105"/>
    </row>
    <row r="2676" spans="1:1" x14ac:dyDescent="0.2">
      <c r="A2676" s="105"/>
    </row>
    <row r="2677" spans="1:1" x14ac:dyDescent="0.2">
      <c r="A2677" s="105"/>
    </row>
    <row r="2678" spans="1:1" x14ac:dyDescent="0.2">
      <c r="A2678" s="105"/>
    </row>
    <row r="2679" spans="1:1" x14ac:dyDescent="0.2">
      <c r="A2679" s="105"/>
    </row>
    <row r="2680" spans="1:1" x14ac:dyDescent="0.2">
      <c r="A2680" s="105"/>
    </row>
    <row r="2681" spans="1:1" x14ac:dyDescent="0.2">
      <c r="A2681" s="105"/>
    </row>
    <row r="2682" spans="1:1" x14ac:dyDescent="0.2">
      <c r="A2682" s="105"/>
    </row>
    <row r="2683" spans="1:1" x14ac:dyDescent="0.2">
      <c r="A2683" s="105"/>
    </row>
    <row r="2684" spans="1:1" x14ac:dyDescent="0.2">
      <c r="A2684" s="105"/>
    </row>
    <row r="2685" spans="1:1" x14ac:dyDescent="0.2">
      <c r="A2685" s="105"/>
    </row>
    <row r="2686" spans="1:1" x14ac:dyDescent="0.2">
      <c r="A2686" s="105"/>
    </row>
    <row r="2687" spans="1:1" x14ac:dyDescent="0.2">
      <c r="A2687" s="105"/>
    </row>
    <row r="2688" spans="1:1" x14ac:dyDescent="0.2">
      <c r="A2688" s="105"/>
    </row>
    <row r="2689" spans="1:1" x14ac:dyDescent="0.2">
      <c r="A2689" s="105"/>
    </row>
    <row r="2690" spans="1:1" x14ac:dyDescent="0.2">
      <c r="A2690" s="105"/>
    </row>
    <row r="2691" spans="1:1" x14ac:dyDescent="0.2">
      <c r="A2691" s="105"/>
    </row>
    <row r="2692" spans="1:1" x14ac:dyDescent="0.2">
      <c r="A2692" s="105"/>
    </row>
    <row r="2693" spans="1:1" x14ac:dyDescent="0.2">
      <c r="A2693" s="105"/>
    </row>
    <row r="2694" spans="1:1" x14ac:dyDescent="0.2">
      <c r="A2694" s="105"/>
    </row>
    <row r="2695" spans="1:1" x14ac:dyDescent="0.2">
      <c r="A2695" s="105"/>
    </row>
    <row r="2696" spans="1:1" x14ac:dyDescent="0.2">
      <c r="A2696" s="105"/>
    </row>
    <row r="2697" spans="1:1" x14ac:dyDescent="0.2">
      <c r="A2697" s="105"/>
    </row>
    <row r="2698" spans="1:1" x14ac:dyDescent="0.2">
      <c r="A2698" s="105"/>
    </row>
    <row r="2699" spans="1:1" x14ac:dyDescent="0.2">
      <c r="A2699" s="105"/>
    </row>
    <row r="2700" spans="1:1" x14ac:dyDescent="0.2">
      <c r="A2700" s="105"/>
    </row>
    <row r="2701" spans="1:1" x14ac:dyDescent="0.2">
      <c r="A2701" s="105"/>
    </row>
    <row r="2702" spans="1:1" x14ac:dyDescent="0.2">
      <c r="A2702" s="105"/>
    </row>
    <row r="2703" spans="1:1" x14ac:dyDescent="0.2">
      <c r="A2703" s="105"/>
    </row>
    <row r="2704" spans="1:1" x14ac:dyDescent="0.2">
      <c r="A2704" s="105"/>
    </row>
    <row r="2705" spans="1:1" x14ac:dyDescent="0.2">
      <c r="A2705" s="105"/>
    </row>
    <row r="2706" spans="1:1" x14ac:dyDescent="0.2">
      <c r="A2706" s="105"/>
    </row>
    <row r="2707" spans="1:1" x14ac:dyDescent="0.2">
      <c r="A2707" s="105"/>
    </row>
    <row r="2708" spans="1:1" x14ac:dyDescent="0.2">
      <c r="A2708" s="105"/>
    </row>
    <row r="2709" spans="1:1" x14ac:dyDescent="0.2">
      <c r="A2709" s="105"/>
    </row>
    <row r="2710" spans="1:1" x14ac:dyDescent="0.2">
      <c r="A2710" s="105"/>
    </row>
    <row r="2711" spans="1:1" x14ac:dyDescent="0.2">
      <c r="A2711" s="105"/>
    </row>
    <row r="2712" spans="1:1" x14ac:dyDescent="0.2">
      <c r="A2712" s="105"/>
    </row>
    <row r="2713" spans="1:1" x14ac:dyDescent="0.2">
      <c r="A2713" s="105"/>
    </row>
    <row r="2714" spans="1:1" x14ac:dyDescent="0.2">
      <c r="A2714" s="105"/>
    </row>
    <row r="2715" spans="1:1" x14ac:dyDescent="0.2">
      <c r="A2715" s="105"/>
    </row>
    <row r="2716" spans="1:1" x14ac:dyDescent="0.2">
      <c r="A2716" s="105"/>
    </row>
    <row r="2717" spans="1:1" x14ac:dyDescent="0.2">
      <c r="A2717" s="105"/>
    </row>
    <row r="2718" spans="1:1" x14ac:dyDescent="0.2">
      <c r="A2718" s="105"/>
    </row>
    <row r="2719" spans="1:1" x14ac:dyDescent="0.2">
      <c r="A2719" s="105"/>
    </row>
    <row r="2720" spans="1:1" x14ac:dyDescent="0.2">
      <c r="A2720" s="105"/>
    </row>
    <row r="2721" spans="1:1" x14ac:dyDescent="0.2">
      <c r="A2721" s="105"/>
    </row>
    <row r="2722" spans="1:1" x14ac:dyDescent="0.2">
      <c r="A2722" s="105"/>
    </row>
    <row r="2723" spans="1:1" x14ac:dyDescent="0.2">
      <c r="A2723" s="105"/>
    </row>
    <row r="2724" spans="1:1" x14ac:dyDescent="0.2">
      <c r="A2724" s="105"/>
    </row>
    <row r="2725" spans="1:1" x14ac:dyDescent="0.2">
      <c r="A2725" s="105"/>
    </row>
    <row r="2726" spans="1:1" x14ac:dyDescent="0.2">
      <c r="A2726" s="105"/>
    </row>
    <row r="2727" spans="1:1" x14ac:dyDescent="0.2">
      <c r="A2727" s="105"/>
    </row>
    <row r="2728" spans="1:1" x14ac:dyDescent="0.2">
      <c r="A2728" s="105"/>
    </row>
    <row r="2729" spans="1:1" x14ac:dyDescent="0.2">
      <c r="A2729" s="105"/>
    </row>
    <row r="2730" spans="1:1" x14ac:dyDescent="0.2">
      <c r="A2730" s="105"/>
    </row>
    <row r="2731" spans="1:1" x14ac:dyDescent="0.2">
      <c r="A2731" s="105"/>
    </row>
    <row r="2732" spans="1:1" x14ac:dyDescent="0.2">
      <c r="A2732" s="105"/>
    </row>
    <row r="2733" spans="1:1" x14ac:dyDescent="0.2">
      <c r="A2733" s="105"/>
    </row>
    <row r="2734" spans="1:1" x14ac:dyDescent="0.2">
      <c r="A2734" s="105"/>
    </row>
    <row r="2735" spans="1:1" x14ac:dyDescent="0.2">
      <c r="A2735" s="105"/>
    </row>
    <row r="2736" spans="1:1" x14ac:dyDescent="0.2">
      <c r="A2736" s="105"/>
    </row>
    <row r="2737" spans="1:1" x14ac:dyDescent="0.2">
      <c r="A2737" s="105"/>
    </row>
    <row r="2738" spans="1:1" x14ac:dyDescent="0.2">
      <c r="A2738" s="105"/>
    </row>
    <row r="2739" spans="1:1" x14ac:dyDescent="0.2">
      <c r="A2739" s="105"/>
    </row>
    <row r="2740" spans="1:1" x14ac:dyDescent="0.2">
      <c r="A2740" s="105"/>
    </row>
    <row r="2741" spans="1:1" x14ac:dyDescent="0.2">
      <c r="A2741" s="105"/>
    </row>
    <row r="2742" spans="1:1" x14ac:dyDescent="0.2">
      <c r="A2742" s="105"/>
    </row>
    <row r="2743" spans="1:1" x14ac:dyDescent="0.2">
      <c r="A2743" s="105"/>
    </row>
    <row r="2744" spans="1:1" x14ac:dyDescent="0.2">
      <c r="A2744" s="105"/>
    </row>
    <row r="2745" spans="1:1" x14ac:dyDescent="0.2">
      <c r="A2745" s="105"/>
    </row>
    <row r="2746" spans="1:1" x14ac:dyDescent="0.2">
      <c r="A2746" s="105"/>
    </row>
    <row r="2747" spans="1:1" x14ac:dyDescent="0.2">
      <c r="A2747" s="105"/>
    </row>
    <row r="2748" spans="1:1" x14ac:dyDescent="0.2">
      <c r="A2748" s="105"/>
    </row>
    <row r="2749" spans="1:1" x14ac:dyDescent="0.2">
      <c r="A2749" s="105"/>
    </row>
    <row r="2750" spans="1:1" x14ac:dyDescent="0.2">
      <c r="A2750" s="105"/>
    </row>
    <row r="2751" spans="1:1" x14ac:dyDescent="0.2">
      <c r="A2751" s="105"/>
    </row>
    <row r="2752" spans="1:1" x14ac:dyDescent="0.2">
      <c r="A2752" s="105"/>
    </row>
    <row r="2753" spans="1:1" x14ac:dyDescent="0.2">
      <c r="A2753" s="105"/>
    </row>
    <row r="2754" spans="1:1" x14ac:dyDescent="0.2">
      <c r="A2754" s="105"/>
    </row>
    <row r="2755" spans="1:1" x14ac:dyDescent="0.2">
      <c r="A2755" s="105"/>
    </row>
    <row r="2756" spans="1:1" x14ac:dyDescent="0.2">
      <c r="A2756" s="105"/>
    </row>
    <row r="2757" spans="1:1" x14ac:dyDescent="0.2">
      <c r="A2757" s="105"/>
    </row>
    <row r="2758" spans="1:1" x14ac:dyDescent="0.2">
      <c r="A2758" s="105"/>
    </row>
    <row r="2759" spans="1:1" x14ac:dyDescent="0.2">
      <c r="A2759" s="105"/>
    </row>
    <row r="2760" spans="1:1" x14ac:dyDescent="0.2">
      <c r="A2760" s="105"/>
    </row>
    <row r="2761" spans="1:1" x14ac:dyDescent="0.2">
      <c r="A2761" s="105"/>
    </row>
    <row r="2762" spans="1:1" x14ac:dyDescent="0.2">
      <c r="A2762" s="105"/>
    </row>
    <row r="2763" spans="1:1" x14ac:dyDescent="0.2">
      <c r="A2763" s="105"/>
    </row>
    <row r="2764" spans="1:1" x14ac:dyDescent="0.2">
      <c r="A2764" s="105"/>
    </row>
    <row r="2765" spans="1:1" x14ac:dyDescent="0.2">
      <c r="A2765" s="105"/>
    </row>
    <row r="2766" spans="1:1" x14ac:dyDescent="0.2">
      <c r="A2766" s="105"/>
    </row>
    <row r="2767" spans="1:1" x14ac:dyDescent="0.2">
      <c r="A2767" s="105"/>
    </row>
    <row r="2768" spans="1:1" x14ac:dyDescent="0.2">
      <c r="A2768" s="105"/>
    </row>
    <row r="2769" spans="1:1" x14ac:dyDescent="0.2">
      <c r="A2769" s="105"/>
    </row>
    <row r="2770" spans="1:1" x14ac:dyDescent="0.2">
      <c r="A2770" s="105"/>
    </row>
    <row r="2771" spans="1:1" x14ac:dyDescent="0.2">
      <c r="A2771" s="105"/>
    </row>
    <row r="2772" spans="1:1" x14ac:dyDescent="0.2">
      <c r="A2772" s="105"/>
    </row>
    <row r="2773" spans="1:1" x14ac:dyDescent="0.2">
      <c r="A2773" s="105"/>
    </row>
    <row r="2774" spans="1:1" x14ac:dyDescent="0.2">
      <c r="A2774" s="105"/>
    </row>
    <row r="2775" spans="1:1" x14ac:dyDescent="0.2">
      <c r="A2775" s="105"/>
    </row>
    <row r="2776" spans="1:1" x14ac:dyDescent="0.2">
      <c r="A2776" s="105"/>
    </row>
    <row r="2777" spans="1:1" x14ac:dyDescent="0.2">
      <c r="A2777" s="105"/>
    </row>
    <row r="2778" spans="1:1" x14ac:dyDescent="0.2">
      <c r="A2778" s="105"/>
    </row>
    <row r="2779" spans="1:1" x14ac:dyDescent="0.2">
      <c r="A2779" s="105"/>
    </row>
    <row r="2780" spans="1:1" x14ac:dyDescent="0.2">
      <c r="A2780" s="105"/>
    </row>
    <row r="2781" spans="1:1" x14ac:dyDescent="0.2">
      <c r="A2781" s="105"/>
    </row>
    <row r="2782" spans="1:1" x14ac:dyDescent="0.2">
      <c r="A2782" s="105"/>
    </row>
    <row r="2783" spans="1:1" x14ac:dyDescent="0.2">
      <c r="A2783" s="105"/>
    </row>
    <row r="2784" spans="1:1" x14ac:dyDescent="0.2">
      <c r="A2784" s="105"/>
    </row>
    <row r="2785" spans="1:1" x14ac:dyDescent="0.2">
      <c r="A2785" s="105"/>
    </row>
    <row r="2786" spans="1:1" x14ac:dyDescent="0.2">
      <c r="A2786" s="105"/>
    </row>
    <row r="2787" spans="1:1" x14ac:dyDescent="0.2">
      <c r="A2787" s="105"/>
    </row>
    <row r="2788" spans="1:1" x14ac:dyDescent="0.2">
      <c r="A2788" s="105"/>
    </row>
    <row r="2789" spans="1:1" x14ac:dyDescent="0.2">
      <c r="A2789" s="105"/>
    </row>
    <row r="2790" spans="1:1" x14ac:dyDescent="0.2">
      <c r="A2790" s="105"/>
    </row>
    <row r="2791" spans="1:1" x14ac:dyDescent="0.2">
      <c r="A2791" s="105"/>
    </row>
    <row r="2792" spans="1:1" x14ac:dyDescent="0.2">
      <c r="A2792" s="105"/>
    </row>
    <row r="2793" spans="1:1" x14ac:dyDescent="0.2">
      <c r="A2793" s="105"/>
    </row>
    <row r="2794" spans="1:1" x14ac:dyDescent="0.2">
      <c r="A2794" s="105"/>
    </row>
    <row r="2795" spans="1:1" x14ac:dyDescent="0.2">
      <c r="A2795" s="105"/>
    </row>
    <row r="2796" spans="1:1" x14ac:dyDescent="0.2">
      <c r="A2796" s="105"/>
    </row>
    <row r="2797" spans="1:1" x14ac:dyDescent="0.2">
      <c r="A2797" s="105"/>
    </row>
    <row r="2798" spans="1:1" x14ac:dyDescent="0.2">
      <c r="A2798" s="105"/>
    </row>
    <row r="2799" spans="1:1" x14ac:dyDescent="0.2">
      <c r="A2799" s="105"/>
    </row>
    <row r="2800" spans="1:1" x14ac:dyDescent="0.2">
      <c r="A2800" s="105"/>
    </row>
    <row r="2801" spans="1:1" x14ac:dyDescent="0.2">
      <c r="A2801" s="105"/>
    </row>
    <row r="2802" spans="1:1" x14ac:dyDescent="0.2">
      <c r="A2802" s="105"/>
    </row>
    <row r="2803" spans="1:1" x14ac:dyDescent="0.2">
      <c r="A2803" s="105"/>
    </row>
    <row r="2804" spans="1:1" x14ac:dyDescent="0.2">
      <c r="A2804" s="105"/>
    </row>
    <row r="2805" spans="1:1" x14ac:dyDescent="0.2">
      <c r="A2805" s="105"/>
    </row>
    <row r="2806" spans="1:1" x14ac:dyDescent="0.2">
      <c r="A2806" s="105"/>
    </row>
    <row r="2807" spans="1:1" x14ac:dyDescent="0.2">
      <c r="A2807" s="105"/>
    </row>
    <row r="2808" spans="1:1" x14ac:dyDescent="0.2">
      <c r="A2808" s="105"/>
    </row>
    <row r="2809" spans="1:1" x14ac:dyDescent="0.2">
      <c r="A2809" s="105"/>
    </row>
    <row r="2810" spans="1:1" x14ac:dyDescent="0.2">
      <c r="A2810" s="105"/>
    </row>
    <row r="2811" spans="1:1" x14ac:dyDescent="0.2">
      <c r="A2811" s="105"/>
    </row>
    <row r="2812" spans="1:1" x14ac:dyDescent="0.2">
      <c r="A2812" s="105"/>
    </row>
    <row r="2813" spans="1:1" x14ac:dyDescent="0.2">
      <c r="A2813" s="105"/>
    </row>
    <row r="2814" spans="1:1" x14ac:dyDescent="0.2">
      <c r="A2814" s="105"/>
    </row>
    <row r="2815" spans="1:1" x14ac:dyDescent="0.2">
      <c r="A2815" s="105"/>
    </row>
    <row r="2816" spans="1:1" x14ac:dyDescent="0.2">
      <c r="A2816" s="105"/>
    </row>
    <row r="2817" spans="1:1" x14ac:dyDescent="0.2">
      <c r="A2817" s="105"/>
    </row>
    <row r="2818" spans="1:1" x14ac:dyDescent="0.2">
      <c r="A2818" s="105"/>
    </row>
    <row r="2819" spans="1:1" x14ac:dyDescent="0.2">
      <c r="A2819" s="105"/>
    </row>
    <row r="2820" spans="1:1" x14ac:dyDescent="0.2">
      <c r="A2820" s="105"/>
    </row>
    <row r="2821" spans="1:1" x14ac:dyDescent="0.2">
      <c r="A2821" s="105"/>
    </row>
    <row r="2822" spans="1:1" x14ac:dyDescent="0.2">
      <c r="A2822" s="105"/>
    </row>
    <row r="2823" spans="1:1" x14ac:dyDescent="0.2">
      <c r="A2823" s="105"/>
    </row>
    <row r="2824" spans="1:1" x14ac:dyDescent="0.2">
      <c r="A2824" s="105"/>
    </row>
    <row r="2825" spans="1:1" x14ac:dyDescent="0.2">
      <c r="A2825" s="105"/>
    </row>
    <row r="2826" spans="1:1" x14ac:dyDescent="0.2">
      <c r="A2826" s="105"/>
    </row>
    <row r="2827" spans="1:1" x14ac:dyDescent="0.2">
      <c r="A2827" s="105"/>
    </row>
    <row r="2828" spans="1:1" x14ac:dyDescent="0.2">
      <c r="A2828" s="105"/>
    </row>
    <row r="2829" spans="1:1" x14ac:dyDescent="0.2">
      <c r="A2829" s="105"/>
    </row>
    <row r="2830" spans="1:1" x14ac:dyDescent="0.2">
      <c r="A2830" s="105"/>
    </row>
    <row r="2831" spans="1:1" x14ac:dyDescent="0.2">
      <c r="A2831" s="105"/>
    </row>
    <row r="2832" spans="1:1" x14ac:dyDescent="0.2">
      <c r="A2832" s="105"/>
    </row>
    <row r="2833" spans="1:1" x14ac:dyDescent="0.2">
      <c r="A2833" s="105"/>
    </row>
    <row r="2834" spans="1:1" x14ac:dyDescent="0.2">
      <c r="A2834" s="105"/>
    </row>
    <row r="2835" spans="1:1" x14ac:dyDescent="0.2">
      <c r="A2835" s="105"/>
    </row>
    <row r="2836" spans="1:1" x14ac:dyDescent="0.2">
      <c r="A2836" s="105"/>
    </row>
    <row r="2837" spans="1:1" x14ac:dyDescent="0.2">
      <c r="A2837" s="105"/>
    </row>
    <row r="2838" spans="1:1" x14ac:dyDescent="0.2">
      <c r="A2838" s="105"/>
    </row>
    <row r="2839" spans="1:1" x14ac:dyDescent="0.2">
      <c r="A2839" s="105"/>
    </row>
    <row r="2840" spans="1:1" x14ac:dyDescent="0.2">
      <c r="A2840" s="105"/>
    </row>
    <row r="2841" spans="1:1" x14ac:dyDescent="0.2">
      <c r="A2841" s="105"/>
    </row>
    <row r="2842" spans="1:1" x14ac:dyDescent="0.2">
      <c r="A2842" s="105"/>
    </row>
    <row r="2843" spans="1:1" x14ac:dyDescent="0.2">
      <c r="A2843" s="105"/>
    </row>
    <row r="2844" spans="1:1" x14ac:dyDescent="0.2">
      <c r="A2844" s="105"/>
    </row>
    <row r="2845" spans="1:1" x14ac:dyDescent="0.2">
      <c r="A2845" s="105"/>
    </row>
    <row r="2846" spans="1:1" x14ac:dyDescent="0.2">
      <c r="A2846" s="105"/>
    </row>
    <row r="2847" spans="1:1" x14ac:dyDescent="0.2">
      <c r="A2847" s="105"/>
    </row>
    <row r="2848" spans="1:1" x14ac:dyDescent="0.2">
      <c r="A2848" s="105"/>
    </row>
    <row r="2849" spans="1:1" x14ac:dyDescent="0.2">
      <c r="A2849" s="105"/>
    </row>
    <row r="2850" spans="1:1" x14ac:dyDescent="0.2">
      <c r="A2850" s="105"/>
    </row>
    <row r="2851" spans="1:1" x14ac:dyDescent="0.2">
      <c r="A2851" s="105"/>
    </row>
    <row r="2852" spans="1:1" x14ac:dyDescent="0.2">
      <c r="A2852" s="105"/>
    </row>
    <row r="2853" spans="1:1" x14ac:dyDescent="0.2">
      <c r="A2853" s="105"/>
    </row>
    <row r="2854" spans="1:1" x14ac:dyDescent="0.2">
      <c r="A2854" s="105"/>
    </row>
    <row r="2855" spans="1:1" x14ac:dyDescent="0.2">
      <c r="A2855" s="105"/>
    </row>
    <row r="2856" spans="1:1" x14ac:dyDescent="0.2">
      <c r="A2856" s="105"/>
    </row>
    <row r="2857" spans="1:1" x14ac:dyDescent="0.2">
      <c r="A2857" s="105"/>
    </row>
    <row r="2858" spans="1:1" x14ac:dyDescent="0.2">
      <c r="A2858" s="105"/>
    </row>
    <row r="2859" spans="1:1" x14ac:dyDescent="0.2">
      <c r="A2859" s="105"/>
    </row>
    <row r="2860" spans="1:1" x14ac:dyDescent="0.2">
      <c r="A2860" s="105"/>
    </row>
    <row r="2861" spans="1:1" x14ac:dyDescent="0.2">
      <c r="A2861" s="105"/>
    </row>
    <row r="2862" spans="1:1" x14ac:dyDescent="0.2">
      <c r="A2862" s="105"/>
    </row>
    <row r="2863" spans="1:1" x14ac:dyDescent="0.2">
      <c r="A2863" s="105"/>
    </row>
    <row r="2864" spans="1:1" x14ac:dyDescent="0.2">
      <c r="A2864" s="105"/>
    </row>
    <row r="2865" spans="1:1" x14ac:dyDescent="0.2">
      <c r="A2865" s="105"/>
    </row>
    <row r="2866" spans="1:1" x14ac:dyDescent="0.2">
      <c r="A2866" s="105"/>
    </row>
    <row r="2867" spans="1:1" x14ac:dyDescent="0.2">
      <c r="A2867" s="105"/>
    </row>
    <row r="2868" spans="1:1" x14ac:dyDescent="0.2">
      <c r="A2868" s="105"/>
    </row>
    <row r="2869" spans="1:1" x14ac:dyDescent="0.2">
      <c r="A2869" s="105"/>
    </row>
    <row r="2870" spans="1:1" x14ac:dyDescent="0.2">
      <c r="A2870" s="105"/>
    </row>
    <row r="2871" spans="1:1" x14ac:dyDescent="0.2">
      <c r="A2871" s="105"/>
    </row>
    <row r="2872" spans="1:1" x14ac:dyDescent="0.2">
      <c r="A2872" s="105"/>
    </row>
    <row r="2873" spans="1:1" x14ac:dyDescent="0.2">
      <c r="A2873" s="105"/>
    </row>
    <row r="2874" spans="1:1" x14ac:dyDescent="0.2">
      <c r="A2874" s="105"/>
    </row>
    <row r="2875" spans="1:1" x14ac:dyDescent="0.2">
      <c r="A2875" s="105"/>
    </row>
    <row r="2876" spans="1:1" x14ac:dyDescent="0.2">
      <c r="A2876" s="105"/>
    </row>
    <row r="2877" spans="1:1" x14ac:dyDescent="0.2">
      <c r="A2877" s="105"/>
    </row>
    <row r="2878" spans="1:1" x14ac:dyDescent="0.2">
      <c r="A2878" s="105"/>
    </row>
    <row r="2879" spans="1:1" x14ac:dyDescent="0.2">
      <c r="A2879" s="105"/>
    </row>
    <row r="2880" spans="1:1" x14ac:dyDescent="0.2">
      <c r="A2880" s="105"/>
    </row>
    <row r="2881" spans="1:1" x14ac:dyDescent="0.2">
      <c r="A2881" s="105"/>
    </row>
    <row r="2882" spans="1:1" x14ac:dyDescent="0.2">
      <c r="A2882" s="105"/>
    </row>
    <row r="2883" spans="1:1" x14ac:dyDescent="0.2">
      <c r="A2883" s="105"/>
    </row>
    <row r="2884" spans="1:1" x14ac:dyDescent="0.2">
      <c r="A2884" s="105"/>
    </row>
    <row r="2885" spans="1:1" x14ac:dyDescent="0.2">
      <c r="A2885" s="105"/>
    </row>
    <row r="2886" spans="1:1" x14ac:dyDescent="0.2">
      <c r="A2886" s="105"/>
    </row>
    <row r="2887" spans="1:1" x14ac:dyDescent="0.2">
      <c r="A2887" s="105"/>
    </row>
    <row r="2888" spans="1:1" x14ac:dyDescent="0.2">
      <c r="A2888" s="105"/>
    </row>
    <row r="2889" spans="1:1" x14ac:dyDescent="0.2">
      <c r="A2889" s="105"/>
    </row>
    <row r="2890" spans="1:1" x14ac:dyDescent="0.2">
      <c r="A2890" s="105"/>
    </row>
    <row r="2891" spans="1:1" x14ac:dyDescent="0.2">
      <c r="A2891" s="105"/>
    </row>
    <row r="2892" spans="1:1" x14ac:dyDescent="0.2">
      <c r="A2892" s="105"/>
    </row>
    <row r="2893" spans="1:1" x14ac:dyDescent="0.2">
      <c r="A2893" s="105"/>
    </row>
    <row r="2894" spans="1:1" x14ac:dyDescent="0.2">
      <c r="A2894" s="105"/>
    </row>
    <row r="2895" spans="1:1" x14ac:dyDescent="0.2">
      <c r="A2895" s="105"/>
    </row>
    <row r="2896" spans="1:1" x14ac:dyDescent="0.2">
      <c r="A2896" s="105"/>
    </row>
    <row r="2897" spans="1:1" x14ac:dyDescent="0.2">
      <c r="A2897" s="105"/>
    </row>
    <row r="2898" spans="1:1" x14ac:dyDescent="0.2">
      <c r="A2898" s="105"/>
    </row>
    <row r="2899" spans="1:1" x14ac:dyDescent="0.2">
      <c r="A2899" s="105"/>
    </row>
    <row r="2900" spans="1:1" x14ac:dyDescent="0.2">
      <c r="A2900" s="105"/>
    </row>
    <row r="2901" spans="1:1" x14ac:dyDescent="0.2">
      <c r="A2901" s="105"/>
    </row>
    <row r="2902" spans="1:1" x14ac:dyDescent="0.2">
      <c r="A2902" s="105"/>
    </row>
    <row r="2903" spans="1:1" x14ac:dyDescent="0.2">
      <c r="A2903" s="105"/>
    </row>
    <row r="2904" spans="1:1" x14ac:dyDescent="0.2">
      <c r="A2904" s="105"/>
    </row>
    <row r="2905" spans="1:1" x14ac:dyDescent="0.2">
      <c r="A2905" s="105"/>
    </row>
    <row r="2906" spans="1:1" x14ac:dyDescent="0.2">
      <c r="A2906" s="105"/>
    </row>
    <row r="2907" spans="1:1" x14ac:dyDescent="0.2">
      <c r="A2907" s="105"/>
    </row>
    <row r="2908" spans="1:1" x14ac:dyDescent="0.2">
      <c r="A2908" s="105"/>
    </row>
    <row r="2909" spans="1:1" x14ac:dyDescent="0.2">
      <c r="A2909" s="105"/>
    </row>
    <row r="2910" spans="1:1" x14ac:dyDescent="0.2">
      <c r="A2910" s="105"/>
    </row>
    <row r="2911" spans="1:1" x14ac:dyDescent="0.2">
      <c r="A2911" s="105"/>
    </row>
    <row r="2912" spans="1:1" x14ac:dyDescent="0.2">
      <c r="A2912" s="105"/>
    </row>
    <row r="2913" spans="1:1" x14ac:dyDescent="0.2">
      <c r="A2913" s="105"/>
    </row>
    <row r="2914" spans="1:1" x14ac:dyDescent="0.2">
      <c r="A2914" s="105"/>
    </row>
    <row r="2915" spans="1:1" x14ac:dyDescent="0.2">
      <c r="A2915" s="105"/>
    </row>
    <row r="2916" spans="1:1" x14ac:dyDescent="0.2">
      <c r="A2916" s="105"/>
    </row>
    <row r="2917" spans="1:1" x14ac:dyDescent="0.2">
      <c r="A2917" s="105"/>
    </row>
    <row r="2918" spans="1:1" x14ac:dyDescent="0.2">
      <c r="A2918" s="105"/>
    </row>
    <row r="2919" spans="1:1" x14ac:dyDescent="0.2">
      <c r="A2919" s="105"/>
    </row>
    <row r="2920" spans="1:1" x14ac:dyDescent="0.2">
      <c r="A2920" s="105"/>
    </row>
    <row r="2921" spans="1:1" x14ac:dyDescent="0.2">
      <c r="A2921" s="105"/>
    </row>
    <row r="2922" spans="1:1" x14ac:dyDescent="0.2">
      <c r="A2922" s="105"/>
    </row>
    <row r="2923" spans="1:1" x14ac:dyDescent="0.2">
      <c r="A2923" s="105"/>
    </row>
    <row r="2924" spans="1:1" x14ac:dyDescent="0.2">
      <c r="A2924" s="105"/>
    </row>
    <row r="2925" spans="1:1" x14ac:dyDescent="0.2">
      <c r="A2925" s="105"/>
    </row>
    <row r="2926" spans="1:1" x14ac:dyDescent="0.2">
      <c r="A2926" s="105"/>
    </row>
    <row r="2927" spans="1:1" x14ac:dyDescent="0.2">
      <c r="A2927" s="105"/>
    </row>
    <row r="2928" spans="1:1" x14ac:dyDescent="0.2">
      <c r="A2928" s="105"/>
    </row>
    <row r="2929" spans="1:1" x14ac:dyDescent="0.2">
      <c r="A2929" s="105"/>
    </row>
    <row r="2930" spans="1:1" x14ac:dyDescent="0.2">
      <c r="A2930" s="105"/>
    </row>
    <row r="2931" spans="1:1" x14ac:dyDescent="0.2">
      <c r="A2931" s="105"/>
    </row>
    <row r="2932" spans="1:1" x14ac:dyDescent="0.2">
      <c r="A2932" s="105"/>
    </row>
    <row r="2933" spans="1:1" x14ac:dyDescent="0.2">
      <c r="A2933" s="105"/>
    </row>
    <row r="2934" spans="1:1" x14ac:dyDescent="0.2">
      <c r="A2934" s="105"/>
    </row>
    <row r="2935" spans="1:1" x14ac:dyDescent="0.2">
      <c r="A2935" s="105"/>
    </row>
    <row r="2936" spans="1:1" x14ac:dyDescent="0.2">
      <c r="A2936" s="105"/>
    </row>
    <row r="2937" spans="1:1" x14ac:dyDescent="0.2">
      <c r="A2937" s="105"/>
    </row>
    <row r="2938" spans="1:1" x14ac:dyDescent="0.2">
      <c r="A2938" s="105"/>
    </row>
    <row r="2939" spans="1:1" x14ac:dyDescent="0.2">
      <c r="A2939" s="105"/>
    </row>
    <row r="2940" spans="1:1" x14ac:dyDescent="0.2">
      <c r="A2940" s="105"/>
    </row>
    <row r="2941" spans="1:1" x14ac:dyDescent="0.2">
      <c r="A2941" s="105"/>
    </row>
    <row r="2942" spans="1:1" x14ac:dyDescent="0.2">
      <c r="A2942" s="105"/>
    </row>
    <row r="2943" spans="1:1" x14ac:dyDescent="0.2">
      <c r="A2943" s="105"/>
    </row>
    <row r="2944" spans="1:1" x14ac:dyDescent="0.2">
      <c r="A2944" s="105"/>
    </row>
    <row r="2945" spans="1:1" x14ac:dyDescent="0.2">
      <c r="A2945" s="105"/>
    </row>
    <row r="2946" spans="1:1" x14ac:dyDescent="0.2">
      <c r="A2946" s="105"/>
    </row>
    <row r="2947" spans="1:1" x14ac:dyDescent="0.2">
      <c r="A2947" s="105"/>
    </row>
    <row r="2948" spans="1:1" x14ac:dyDescent="0.2">
      <c r="A2948" s="105"/>
    </row>
    <row r="2949" spans="1:1" x14ac:dyDescent="0.2">
      <c r="A2949" s="105"/>
    </row>
    <row r="2950" spans="1:1" x14ac:dyDescent="0.2">
      <c r="A2950" s="105"/>
    </row>
    <row r="2951" spans="1:1" x14ac:dyDescent="0.2">
      <c r="A2951" s="105"/>
    </row>
    <row r="2952" spans="1:1" x14ac:dyDescent="0.2">
      <c r="A2952" s="105"/>
    </row>
    <row r="2953" spans="1:1" x14ac:dyDescent="0.2">
      <c r="A2953" s="105"/>
    </row>
    <row r="2954" spans="1:1" x14ac:dyDescent="0.2">
      <c r="A2954" s="105"/>
    </row>
    <row r="2955" spans="1:1" x14ac:dyDescent="0.2">
      <c r="A2955" s="105"/>
    </row>
    <row r="2956" spans="1:1" x14ac:dyDescent="0.2">
      <c r="A2956" s="105"/>
    </row>
    <row r="2957" spans="1:1" x14ac:dyDescent="0.2">
      <c r="A2957" s="105"/>
    </row>
    <row r="2958" spans="1:1" x14ac:dyDescent="0.2">
      <c r="A2958" s="105"/>
    </row>
    <row r="2959" spans="1:1" x14ac:dyDescent="0.2">
      <c r="A2959" s="105"/>
    </row>
    <row r="2960" spans="1:1" x14ac:dyDescent="0.2">
      <c r="A2960" s="105"/>
    </row>
    <row r="2961" spans="1:1" x14ac:dyDescent="0.2">
      <c r="A2961" s="105"/>
    </row>
    <row r="2962" spans="1:1" x14ac:dyDescent="0.2">
      <c r="A2962" s="105"/>
    </row>
    <row r="2963" spans="1:1" x14ac:dyDescent="0.2">
      <c r="A2963" s="105"/>
    </row>
    <row r="2964" spans="1:1" x14ac:dyDescent="0.2">
      <c r="A2964" s="105"/>
    </row>
    <row r="2965" spans="1:1" x14ac:dyDescent="0.2">
      <c r="A2965" s="105"/>
    </row>
    <row r="2966" spans="1:1" x14ac:dyDescent="0.2">
      <c r="A2966" s="105"/>
    </row>
    <row r="2967" spans="1:1" x14ac:dyDescent="0.2">
      <c r="A2967" s="105"/>
    </row>
    <row r="2968" spans="1:1" x14ac:dyDescent="0.2">
      <c r="A2968" s="105"/>
    </row>
    <row r="2969" spans="1:1" x14ac:dyDescent="0.2">
      <c r="A2969" s="105"/>
    </row>
    <row r="2970" spans="1:1" x14ac:dyDescent="0.2">
      <c r="A2970" s="105"/>
    </row>
    <row r="2971" spans="1:1" x14ac:dyDescent="0.2">
      <c r="A2971" s="105"/>
    </row>
    <row r="2972" spans="1:1" x14ac:dyDescent="0.2">
      <c r="A2972" s="105"/>
    </row>
    <row r="2973" spans="1:1" x14ac:dyDescent="0.2">
      <c r="A2973" s="105"/>
    </row>
    <row r="2974" spans="1:1" x14ac:dyDescent="0.2">
      <c r="A2974" s="105"/>
    </row>
    <row r="2975" spans="1:1" x14ac:dyDescent="0.2">
      <c r="A2975" s="105"/>
    </row>
    <row r="2976" spans="1:1" x14ac:dyDescent="0.2">
      <c r="A2976" s="105"/>
    </row>
    <row r="2977" spans="1:1" x14ac:dyDescent="0.2">
      <c r="A2977" s="105"/>
    </row>
    <row r="2978" spans="1:1" x14ac:dyDescent="0.2">
      <c r="A2978" s="105"/>
    </row>
    <row r="2979" spans="1:1" x14ac:dyDescent="0.2">
      <c r="A2979" s="105"/>
    </row>
    <row r="2980" spans="1:1" x14ac:dyDescent="0.2">
      <c r="A2980" s="105"/>
    </row>
    <row r="2981" spans="1:1" x14ac:dyDescent="0.2">
      <c r="A2981" s="105"/>
    </row>
    <row r="2982" spans="1:1" x14ac:dyDescent="0.2">
      <c r="A2982" s="105"/>
    </row>
    <row r="2983" spans="1:1" x14ac:dyDescent="0.2">
      <c r="A2983" s="105"/>
    </row>
    <row r="2984" spans="1:1" x14ac:dyDescent="0.2">
      <c r="A2984" s="105"/>
    </row>
    <row r="2985" spans="1:1" x14ac:dyDescent="0.2">
      <c r="A2985" s="105"/>
    </row>
    <row r="2986" spans="1:1" x14ac:dyDescent="0.2">
      <c r="A2986" s="105"/>
    </row>
    <row r="2987" spans="1:1" x14ac:dyDescent="0.2">
      <c r="A2987" s="105"/>
    </row>
    <row r="2988" spans="1:1" x14ac:dyDescent="0.2">
      <c r="A2988" s="105"/>
    </row>
    <row r="2989" spans="1:1" x14ac:dyDescent="0.2">
      <c r="A2989" s="105"/>
    </row>
    <row r="2990" spans="1:1" x14ac:dyDescent="0.2">
      <c r="A2990" s="105"/>
    </row>
    <row r="2991" spans="1:1" x14ac:dyDescent="0.2">
      <c r="A2991" s="105"/>
    </row>
    <row r="2992" spans="1:1" x14ac:dyDescent="0.2">
      <c r="A2992" s="105"/>
    </row>
    <row r="2993" spans="1:1" x14ac:dyDescent="0.2">
      <c r="A2993" s="105"/>
    </row>
    <row r="2994" spans="1:1" x14ac:dyDescent="0.2">
      <c r="A2994" s="105"/>
    </row>
    <row r="2995" spans="1:1" x14ac:dyDescent="0.2">
      <c r="A2995" s="105"/>
    </row>
    <row r="2996" spans="1:1" x14ac:dyDescent="0.2">
      <c r="A2996" s="105"/>
    </row>
    <row r="2997" spans="1:1" x14ac:dyDescent="0.2">
      <c r="A2997" s="105"/>
    </row>
    <row r="2998" spans="1:1" x14ac:dyDescent="0.2">
      <c r="A2998" s="105"/>
    </row>
    <row r="2999" spans="1:1" x14ac:dyDescent="0.2">
      <c r="A2999" s="105"/>
    </row>
    <row r="3000" spans="1:1" x14ac:dyDescent="0.2">
      <c r="A3000" s="105"/>
    </row>
    <row r="3001" spans="1:1" x14ac:dyDescent="0.2">
      <c r="A3001" s="105"/>
    </row>
    <row r="3002" spans="1:1" x14ac:dyDescent="0.2">
      <c r="A3002" s="105"/>
    </row>
    <row r="3003" spans="1:1" x14ac:dyDescent="0.2">
      <c r="A3003" s="105"/>
    </row>
    <row r="3004" spans="1:1" x14ac:dyDescent="0.2">
      <c r="A3004" s="105"/>
    </row>
    <row r="3005" spans="1:1" x14ac:dyDescent="0.2">
      <c r="A3005" s="105"/>
    </row>
    <row r="3006" spans="1:1" x14ac:dyDescent="0.2">
      <c r="A3006" s="105"/>
    </row>
    <row r="3007" spans="1:1" x14ac:dyDescent="0.2">
      <c r="A3007" s="105"/>
    </row>
    <row r="3008" spans="1:1" x14ac:dyDescent="0.2">
      <c r="A3008" s="105"/>
    </row>
    <row r="3009" spans="1:1" x14ac:dyDescent="0.2">
      <c r="A3009" s="105"/>
    </row>
    <row r="3010" spans="1:1" x14ac:dyDescent="0.2">
      <c r="A3010" s="105"/>
    </row>
    <row r="3011" spans="1:1" x14ac:dyDescent="0.2">
      <c r="A3011" s="105"/>
    </row>
    <row r="3012" spans="1:1" x14ac:dyDescent="0.2">
      <c r="A3012" s="105"/>
    </row>
    <row r="3013" spans="1:1" x14ac:dyDescent="0.2">
      <c r="A3013" s="105"/>
    </row>
    <row r="3014" spans="1:1" x14ac:dyDescent="0.2">
      <c r="A3014" s="105"/>
    </row>
    <row r="3015" spans="1:1" x14ac:dyDescent="0.2">
      <c r="A3015" s="105"/>
    </row>
    <row r="3016" spans="1:1" x14ac:dyDescent="0.2">
      <c r="A3016" s="105"/>
    </row>
    <row r="3017" spans="1:1" x14ac:dyDescent="0.2">
      <c r="A3017" s="105"/>
    </row>
    <row r="3018" spans="1:1" x14ac:dyDescent="0.2">
      <c r="A3018" s="105"/>
    </row>
    <row r="3019" spans="1:1" x14ac:dyDescent="0.2">
      <c r="A3019" s="105"/>
    </row>
    <row r="3020" spans="1:1" x14ac:dyDescent="0.2">
      <c r="A3020" s="105"/>
    </row>
    <row r="3021" spans="1:1" x14ac:dyDescent="0.2">
      <c r="A3021" s="105"/>
    </row>
    <row r="3022" spans="1:1" x14ac:dyDescent="0.2">
      <c r="A3022" s="105"/>
    </row>
    <row r="3023" spans="1:1" x14ac:dyDescent="0.2">
      <c r="A3023" s="105"/>
    </row>
    <row r="3024" spans="1:1" x14ac:dyDescent="0.2">
      <c r="A3024" s="105"/>
    </row>
    <row r="3025" spans="1:1" x14ac:dyDescent="0.2">
      <c r="A3025" s="105"/>
    </row>
    <row r="3026" spans="1:1" x14ac:dyDescent="0.2">
      <c r="A3026" s="105"/>
    </row>
    <row r="3027" spans="1:1" x14ac:dyDescent="0.2">
      <c r="A3027" s="105"/>
    </row>
    <row r="3028" spans="1:1" x14ac:dyDescent="0.2">
      <c r="A3028" s="105"/>
    </row>
    <row r="3029" spans="1:1" x14ac:dyDescent="0.2">
      <c r="A3029" s="105"/>
    </row>
    <row r="3030" spans="1:1" x14ac:dyDescent="0.2">
      <c r="A3030" s="105"/>
    </row>
    <row r="3031" spans="1:1" x14ac:dyDescent="0.2">
      <c r="A3031" s="105"/>
    </row>
    <row r="3032" spans="1:1" x14ac:dyDescent="0.2">
      <c r="A3032" s="105"/>
    </row>
    <row r="3033" spans="1:1" x14ac:dyDescent="0.2">
      <c r="A3033" s="105"/>
    </row>
    <row r="3034" spans="1:1" x14ac:dyDescent="0.2">
      <c r="A3034" s="105"/>
    </row>
    <row r="3035" spans="1:1" x14ac:dyDescent="0.2">
      <c r="A3035" s="105"/>
    </row>
    <row r="3036" spans="1:1" x14ac:dyDescent="0.2">
      <c r="A3036" s="105"/>
    </row>
    <row r="3037" spans="1:1" x14ac:dyDescent="0.2">
      <c r="A3037" s="105"/>
    </row>
    <row r="3038" spans="1:1" x14ac:dyDescent="0.2">
      <c r="A3038" s="105"/>
    </row>
    <row r="3039" spans="1:1" x14ac:dyDescent="0.2">
      <c r="A3039" s="105"/>
    </row>
    <row r="3040" spans="1:1" x14ac:dyDescent="0.2">
      <c r="A3040" s="105"/>
    </row>
    <row r="3041" spans="1:1" x14ac:dyDescent="0.2">
      <c r="A3041" s="105"/>
    </row>
    <row r="3042" spans="1:1" x14ac:dyDescent="0.2">
      <c r="A3042" s="105"/>
    </row>
    <row r="3043" spans="1:1" x14ac:dyDescent="0.2">
      <c r="A3043" s="105"/>
    </row>
    <row r="3044" spans="1:1" x14ac:dyDescent="0.2">
      <c r="A3044" s="105"/>
    </row>
    <row r="3045" spans="1:1" x14ac:dyDescent="0.2">
      <c r="A3045" s="105"/>
    </row>
    <row r="3046" spans="1:1" x14ac:dyDescent="0.2">
      <c r="A3046" s="105"/>
    </row>
    <row r="3047" spans="1:1" x14ac:dyDescent="0.2">
      <c r="A3047" s="105"/>
    </row>
    <row r="3048" spans="1:1" x14ac:dyDescent="0.2">
      <c r="A3048" s="105"/>
    </row>
    <row r="3049" spans="1:1" x14ac:dyDescent="0.2">
      <c r="A3049" s="105"/>
    </row>
    <row r="3050" spans="1:1" x14ac:dyDescent="0.2">
      <c r="A3050" s="105"/>
    </row>
    <row r="3051" spans="1:1" x14ac:dyDescent="0.2">
      <c r="A3051" s="105"/>
    </row>
    <row r="3052" spans="1:1" x14ac:dyDescent="0.2">
      <c r="A3052" s="105"/>
    </row>
    <row r="3053" spans="1:1" x14ac:dyDescent="0.2">
      <c r="A3053" s="105"/>
    </row>
    <row r="3054" spans="1:1" x14ac:dyDescent="0.2">
      <c r="A3054" s="105"/>
    </row>
    <row r="3055" spans="1:1" x14ac:dyDescent="0.2">
      <c r="A3055" s="105"/>
    </row>
    <row r="3056" spans="1:1" x14ac:dyDescent="0.2">
      <c r="A3056" s="105"/>
    </row>
    <row r="3057" spans="1:1" x14ac:dyDescent="0.2">
      <c r="A3057" s="105"/>
    </row>
    <row r="3058" spans="1:1" x14ac:dyDescent="0.2">
      <c r="A3058" s="105"/>
    </row>
    <row r="3059" spans="1:1" x14ac:dyDescent="0.2">
      <c r="A3059" s="105"/>
    </row>
    <row r="3060" spans="1:1" x14ac:dyDescent="0.2">
      <c r="A3060" s="105"/>
    </row>
    <row r="3061" spans="1:1" x14ac:dyDescent="0.2">
      <c r="A3061" s="105"/>
    </row>
    <row r="3062" spans="1:1" x14ac:dyDescent="0.2">
      <c r="A3062" s="105"/>
    </row>
    <row r="3063" spans="1:1" x14ac:dyDescent="0.2">
      <c r="A3063" s="105"/>
    </row>
    <row r="3064" spans="1:1" x14ac:dyDescent="0.2">
      <c r="A3064" s="105"/>
    </row>
    <row r="3065" spans="1:1" x14ac:dyDescent="0.2">
      <c r="A3065" s="105"/>
    </row>
    <row r="3066" spans="1:1" x14ac:dyDescent="0.2">
      <c r="A3066" s="105"/>
    </row>
    <row r="3067" spans="1:1" x14ac:dyDescent="0.2">
      <c r="A3067" s="105"/>
    </row>
    <row r="3068" spans="1:1" x14ac:dyDescent="0.2">
      <c r="A3068" s="105"/>
    </row>
    <row r="3069" spans="1:1" x14ac:dyDescent="0.2">
      <c r="A3069" s="105"/>
    </row>
    <row r="3070" spans="1:1" x14ac:dyDescent="0.2">
      <c r="A3070" s="105"/>
    </row>
    <row r="3071" spans="1:1" x14ac:dyDescent="0.2">
      <c r="A3071" s="105"/>
    </row>
    <row r="3072" spans="1:1" x14ac:dyDescent="0.2">
      <c r="A3072" s="105"/>
    </row>
    <row r="3073" spans="1:1" x14ac:dyDescent="0.2">
      <c r="A3073" s="105"/>
    </row>
    <row r="3074" spans="1:1" x14ac:dyDescent="0.2">
      <c r="A3074" s="105"/>
    </row>
    <row r="3075" spans="1:1" x14ac:dyDescent="0.2">
      <c r="A3075" s="105"/>
    </row>
    <row r="3076" spans="1:1" x14ac:dyDescent="0.2">
      <c r="A3076" s="105"/>
    </row>
    <row r="3077" spans="1:1" x14ac:dyDescent="0.2">
      <c r="A3077" s="105"/>
    </row>
    <row r="3078" spans="1:1" x14ac:dyDescent="0.2">
      <c r="A3078" s="105"/>
    </row>
    <row r="3079" spans="1:1" x14ac:dyDescent="0.2">
      <c r="A3079" s="105"/>
    </row>
    <row r="3080" spans="1:1" x14ac:dyDescent="0.2">
      <c r="A3080" s="105"/>
    </row>
    <row r="3081" spans="1:1" x14ac:dyDescent="0.2">
      <c r="A3081" s="105"/>
    </row>
    <row r="3082" spans="1:1" x14ac:dyDescent="0.2">
      <c r="A3082" s="105"/>
    </row>
    <row r="3083" spans="1:1" x14ac:dyDescent="0.2">
      <c r="A3083" s="105"/>
    </row>
    <row r="3084" spans="1:1" x14ac:dyDescent="0.2">
      <c r="A3084" s="105"/>
    </row>
    <row r="3085" spans="1:1" x14ac:dyDescent="0.2">
      <c r="A3085" s="105"/>
    </row>
    <row r="3086" spans="1:1" x14ac:dyDescent="0.2">
      <c r="A3086" s="105"/>
    </row>
    <row r="3087" spans="1:1" x14ac:dyDescent="0.2">
      <c r="A3087" s="105"/>
    </row>
    <row r="3088" spans="1:1" x14ac:dyDescent="0.2">
      <c r="A3088" s="105"/>
    </row>
    <row r="3089" spans="1:1" x14ac:dyDescent="0.2">
      <c r="A3089" s="105"/>
    </row>
    <row r="3090" spans="1:1" x14ac:dyDescent="0.2">
      <c r="A3090" s="105"/>
    </row>
    <row r="3091" spans="1:1" x14ac:dyDescent="0.2">
      <c r="A3091" s="105"/>
    </row>
    <row r="3092" spans="1:1" x14ac:dyDescent="0.2">
      <c r="A3092" s="105"/>
    </row>
    <row r="3093" spans="1:1" x14ac:dyDescent="0.2">
      <c r="A3093" s="105"/>
    </row>
    <row r="3094" spans="1:1" x14ac:dyDescent="0.2">
      <c r="A3094" s="105"/>
    </row>
    <row r="3095" spans="1:1" x14ac:dyDescent="0.2">
      <c r="A3095" s="105"/>
    </row>
    <row r="3096" spans="1:1" x14ac:dyDescent="0.2">
      <c r="A3096" s="105"/>
    </row>
    <row r="3097" spans="1:1" x14ac:dyDescent="0.2">
      <c r="A3097" s="105"/>
    </row>
    <row r="3098" spans="1:1" x14ac:dyDescent="0.2">
      <c r="A3098" s="105"/>
    </row>
    <row r="3099" spans="1:1" x14ac:dyDescent="0.2">
      <c r="A3099" s="105"/>
    </row>
    <row r="3100" spans="1:1" x14ac:dyDescent="0.2">
      <c r="A3100" s="105"/>
    </row>
    <row r="3101" spans="1:1" x14ac:dyDescent="0.2">
      <c r="A3101" s="105"/>
    </row>
    <row r="3102" spans="1:1" x14ac:dyDescent="0.2">
      <c r="A3102" s="105"/>
    </row>
    <row r="3103" spans="1:1" x14ac:dyDescent="0.2">
      <c r="A3103" s="105"/>
    </row>
    <row r="3104" spans="1:1" x14ac:dyDescent="0.2">
      <c r="A3104" s="105"/>
    </row>
    <row r="3105" spans="1:1" x14ac:dyDescent="0.2">
      <c r="A3105" s="105"/>
    </row>
    <row r="3106" spans="1:1" x14ac:dyDescent="0.2">
      <c r="A3106" s="105"/>
    </row>
    <row r="3107" spans="1:1" x14ac:dyDescent="0.2">
      <c r="A3107" s="105"/>
    </row>
    <row r="3108" spans="1:1" x14ac:dyDescent="0.2">
      <c r="A3108" s="105"/>
    </row>
    <row r="3109" spans="1:1" x14ac:dyDescent="0.2">
      <c r="A3109" s="105"/>
    </row>
    <row r="3110" spans="1:1" x14ac:dyDescent="0.2">
      <c r="A3110" s="105"/>
    </row>
    <row r="3111" spans="1:1" x14ac:dyDescent="0.2">
      <c r="A3111" s="105"/>
    </row>
    <row r="3112" spans="1:1" x14ac:dyDescent="0.2">
      <c r="A3112" s="105"/>
    </row>
    <row r="3113" spans="1:1" x14ac:dyDescent="0.2">
      <c r="A3113" s="105"/>
    </row>
    <row r="3114" spans="1:1" x14ac:dyDescent="0.2">
      <c r="A3114" s="105"/>
    </row>
    <row r="3115" spans="1:1" x14ac:dyDescent="0.2">
      <c r="A3115" s="105"/>
    </row>
    <row r="3116" spans="1:1" x14ac:dyDescent="0.2">
      <c r="A3116" s="105"/>
    </row>
    <row r="3117" spans="1:1" x14ac:dyDescent="0.2">
      <c r="A3117" s="105"/>
    </row>
    <row r="3118" spans="1:1" x14ac:dyDescent="0.2">
      <c r="A3118" s="105"/>
    </row>
    <row r="3119" spans="1:1" x14ac:dyDescent="0.2">
      <c r="A3119" s="105"/>
    </row>
    <row r="3120" spans="1:1" x14ac:dyDescent="0.2">
      <c r="A3120" s="105"/>
    </row>
    <row r="3121" spans="1:1" x14ac:dyDescent="0.2">
      <c r="A3121" s="105"/>
    </row>
    <row r="3122" spans="1:1" x14ac:dyDescent="0.2">
      <c r="A3122" s="105"/>
    </row>
    <row r="3123" spans="1:1" x14ac:dyDescent="0.2">
      <c r="A3123" s="105"/>
    </row>
    <row r="3124" spans="1:1" x14ac:dyDescent="0.2">
      <c r="A3124" s="105"/>
    </row>
    <row r="3125" spans="1:1" x14ac:dyDescent="0.2">
      <c r="A3125" s="105"/>
    </row>
    <row r="3126" spans="1:1" x14ac:dyDescent="0.2">
      <c r="A3126" s="105"/>
    </row>
    <row r="3127" spans="1:1" x14ac:dyDescent="0.2">
      <c r="A3127" s="105"/>
    </row>
    <row r="3128" spans="1:1" x14ac:dyDescent="0.2">
      <c r="A3128" s="105"/>
    </row>
    <row r="3129" spans="1:1" x14ac:dyDescent="0.2">
      <c r="A3129" s="105"/>
    </row>
    <row r="3130" spans="1:1" x14ac:dyDescent="0.2">
      <c r="A3130" s="105"/>
    </row>
    <row r="3131" spans="1:1" x14ac:dyDescent="0.2">
      <c r="A3131" s="105"/>
    </row>
    <row r="3132" spans="1:1" x14ac:dyDescent="0.2">
      <c r="A3132" s="105"/>
    </row>
    <row r="3133" spans="1:1" x14ac:dyDescent="0.2">
      <c r="A3133" s="105"/>
    </row>
    <row r="3134" spans="1:1" x14ac:dyDescent="0.2">
      <c r="A3134" s="105"/>
    </row>
    <row r="3135" spans="1:1" x14ac:dyDescent="0.2">
      <c r="A3135" s="105"/>
    </row>
    <row r="3136" spans="1:1" x14ac:dyDescent="0.2">
      <c r="A3136" s="105"/>
    </row>
    <row r="3137" spans="1:1" x14ac:dyDescent="0.2">
      <c r="A3137" s="105"/>
    </row>
    <row r="3138" spans="1:1" x14ac:dyDescent="0.2">
      <c r="A3138" s="105"/>
    </row>
    <row r="3139" spans="1:1" x14ac:dyDescent="0.2">
      <c r="A3139" s="105"/>
    </row>
    <row r="3140" spans="1:1" x14ac:dyDescent="0.2">
      <c r="A3140" s="105"/>
    </row>
    <row r="3141" spans="1:1" x14ac:dyDescent="0.2">
      <c r="A3141" s="105"/>
    </row>
    <row r="3142" spans="1:1" x14ac:dyDescent="0.2">
      <c r="A3142" s="105"/>
    </row>
    <row r="3143" spans="1:1" x14ac:dyDescent="0.2">
      <c r="A3143" s="105"/>
    </row>
    <row r="3144" spans="1:1" x14ac:dyDescent="0.2">
      <c r="A3144" s="105"/>
    </row>
    <row r="3145" spans="1:1" x14ac:dyDescent="0.2">
      <c r="A3145" s="105"/>
    </row>
    <row r="3146" spans="1:1" x14ac:dyDescent="0.2">
      <c r="A3146" s="105"/>
    </row>
    <row r="3147" spans="1:1" x14ac:dyDescent="0.2">
      <c r="A3147" s="105"/>
    </row>
    <row r="3148" spans="1:1" x14ac:dyDescent="0.2">
      <c r="A3148" s="105"/>
    </row>
    <row r="3149" spans="1:1" x14ac:dyDescent="0.2">
      <c r="A3149" s="105"/>
    </row>
    <row r="3150" spans="1:1" x14ac:dyDescent="0.2">
      <c r="A3150" s="105"/>
    </row>
    <row r="3151" spans="1:1" x14ac:dyDescent="0.2">
      <c r="A3151" s="105"/>
    </row>
    <row r="3152" spans="1:1" x14ac:dyDescent="0.2">
      <c r="A3152" s="105"/>
    </row>
    <row r="3153" spans="1:1" x14ac:dyDescent="0.2">
      <c r="A3153" s="105"/>
    </row>
    <row r="3154" spans="1:1" x14ac:dyDescent="0.2">
      <c r="A3154" s="105"/>
    </row>
    <row r="3155" spans="1:1" x14ac:dyDescent="0.2">
      <c r="A3155" s="105"/>
    </row>
    <row r="3156" spans="1:1" x14ac:dyDescent="0.2">
      <c r="A3156" s="105"/>
    </row>
    <row r="3157" spans="1:1" x14ac:dyDescent="0.2">
      <c r="A3157" s="105"/>
    </row>
    <row r="3158" spans="1:1" x14ac:dyDescent="0.2">
      <c r="A3158" s="105"/>
    </row>
    <row r="3159" spans="1:1" x14ac:dyDescent="0.2">
      <c r="A3159" s="105"/>
    </row>
    <row r="3160" spans="1:1" x14ac:dyDescent="0.2">
      <c r="A3160" s="105"/>
    </row>
    <row r="3161" spans="1:1" x14ac:dyDescent="0.2">
      <c r="A3161" s="105"/>
    </row>
    <row r="3162" spans="1:1" x14ac:dyDescent="0.2">
      <c r="A3162" s="105"/>
    </row>
    <row r="3163" spans="1:1" x14ac:dyDescent="0.2">
      <c r="A3163" s="105"/>
    </row>
    <row r="3164" spans="1:1" x14ac:dyDescent="0.2">
      <c r="A3164" s="105"/>
    </row>
    <row r="3165" spans="1:1" x14ac:dyDescent="0.2">
      <c r="A3165" s="105"/>
    </row>
    <row r="3166" spans="1:1" x14ac:dyDescent="0.2">
      <c r="A3166" s="105"/>
    </row>
    <row r="3167" spans="1:1" x14ac:dyDescent="0.2">
      <c r="A3167" s="105"/>
    </row>
    <row r="3168" spans="1:1" x14ac:dyDescent="0.2">
      <c r="A3168" s="105"/>
    </row>
    <row r="3169" spans="1:1" x14ac:dyDescent="0.2">
      <c r="A3169" s="105"/>
    </row>
    <row r="3170" spans="1:1" x14ac:dyDescent="0.2">
      <c r="A3170" s="105"/>
    </row>
    <row r="3171" spans="1:1" x14ac:dyDescent="0.2">
      <c r="A3171" s="105"/>
    </row>
    <row r="3172" spans="1:1" x14ac:dyDescent="0.2">
      <c r="A3172" s="105"/>
    </row>
    <row r="3173" spans="1:1" x14ac:dyDescent="0.2">
      <c r="A3173" s="105"/>
    </row>
    <row r="3174" spans="1:1" x14ac:dyDescent="0.2">
      <c r="A3174" s="105"/>
    </row>
    <row r="3175" spans="1:1" x14ac:dyDescent="0.2">
      <c r="A3175" s="105"/>
    </row>
    <row r="3176" spans="1:1" x14ac:dyDescent="0.2">
      <c r="A3176" s="105"/>
    </row>
    <row r="3177" spans="1:1" x14ac:dyDescent="0.2">
      <c r="A3177" s="105"/>
    </row>
    <row r="3178" spans="1:1" x14ac:dyDescent="0.2">
      <c r="A3178" s="105"/>
    </row>
    <row r="3179" spans="1:1" x14ac:dyDescent="0.2">
      <c r="A3179" s="105"/>
    </row>
    <row r="3180" spans="1:1" x14ac:dyDescent="0.2">
      <c r="A3180" s="105"/>
    </row>
    <row r="3181" spans="1:1" x14ac:dyDescent="0.2">
      <c r="A3181" s="105"/>
    </row>
    <row r="3182" spans="1:1" x14ac:dyDescent="0.2">
      <c r="A3182" s="105"/>
    </row>
    <row r="3183" spans="1:1" x14ac:dyDescent="0.2">
      <c r="A3183" s="105"/>
    </row>
    <row r="3184" spans="1:1" x14ac:dyDescent="0.2">
      <c r="A3184" s="105"/>
    </row>
    <row r="3185" spans="1:1" x14ac:dyDescent="0.2">
      <c r="A3185" s="105"/>
    </row>
    <row r="3186" spans="1:1" x14ac:dyDescent="0.2">
      <c r="A3186" s="105"/>
    </row>
    <row r="3187" spans="1:1" x14ac:dyDescent="0.2">
      <c r="A3187" s="105"/>
    </row>
    <row r="3188" spans="1:1" x14ac:dyDescent="0.2">
      <c r="A3188" s="105"/>
    </row>
    <row r="3189" spans="1:1" x14ac:dyDescent="0.2">
      <c r="A3189" s="105"/>
    </row>
    <row r="3190" spans="1:1" x14ac:dyDescent="0.2">
      <c r="A3190" s="105"/>
    </row>
    <row r="3191" spans="1:1" x14ac:dyDescent="0.2">
      <c r="A3191" s="105"/>
    </row>
    <row r="3192" spans="1:1" x14ac:dyDescent="0.2">
      <c r="A3192" s="105"/>
    </row>
    <row r="3193" spans="1:1" x14ac:dyDescent="0.2">
      <c r="A3193" s="105"/>
    </row>
    <row r="3194" spans="1:1" x14ac:dyDescent="0.2">
      <c r="A3194" s="105"/>
    </row>
    <row r="3195" spans="1:1" x14ac:dyDescent="0.2">
      <c r="A3195" s="105"/>
    </row>
    <row r="3196" spans="1:1" x14ac:dyDescent="0.2">
      <c r="A3196" s="105"/>
    </row>
    <row r="3197" spans="1:1" x14ac:dyDescent="0.2">
      <c r="A3197" s="105"/>
    </row>
    <row r="3198" spans="1:1" x14ac:dyDescent="0.2">
      <c r="A3198" s="105"/>
    </row>
    <row r="3199" spans="1:1" x14ac:dyDescent="0.2">
      <c r="A3199" s="105"/>
    </row>
    <row r="3200" spans="1:1" x14ac:dyDescent="0.2">
      <c r="A3200" s="105"/>
    </row>
    <row r="3201" spans="1:1" x14ac:dyDescent="0.2">
      <c r="A3201" s="105"/>
    </row>
    <row r="3202" spans="1:1" x14ac:dyDescent="0.2">
      <c r="A3202" s="105"/>
    </row>
    <row r="3203" spans="1:1" x14ac:dyDescent="0.2">
      <c r="A3203" s="105"/>
    </row>
    <row r="3204" spans="1:1" x14ac:dyDescent="0.2">
      <c r="A3204" s="105"/>
    </row>
    <row r="3205" spans="1:1" x14ac:dyDescent="0.2">
      <c r="A3205" s="105"/>
    </row>
    <row r="3206" spans="1:1" x14ac:dyDescent="0.2">
      <c r="A3206" s="105"/>
    </row>
    <row r="3207" spans="1:1" x14ac:dyDescent="0.2">
      <c r="A3207" s="105"/>
    </row>
    <row r="3208" spans="1:1" x14ac:dyDescent="0.2">
      <c r="A3208" s="105"/>
    </row>
    <row r="3209" spans="1:1" x14ac:dyDescent="0.2">
      <c r="A3209" s="105"/>
    </row>
    <row r="3210" spans="1:1" x14ac:dyDescent="0.2">
      <c r="A3210" s="105"/>
    </row>
    <row r="3211" spans="1:1" x14ac:dyDescent="0.2">
      <c r="A3211" s="105"/>
    </row>
    <row r="3212" spans="1:1" x14ac:dyDescent="0.2">
      <c r="A3212" s="105"/>
    </row>
    <row r="3213" spans="1:1" x14ac:dyDescent="0.2">
      <c r="A3213" s="105"/>
    </row>
    <row r="3214" spans="1:1" x14ac:dyDescent="0.2">
      <c r="A3214" s="105"/>
    </row>
    <row r="3215" spans="1:1" x14ac:dyDescent="0.2">
      <c r="A3215" s="105"/>
    </row>
    <row r="3216" spans="1:1" x14ac:dyDescent="0.2">
      <c r="A3216" s="105"/>
    </row>
    <row r="3217" spans="1:1" x14ac:dyDescent="0.2">
      <c r="A3217" s="105"/>
    </row>
    <row r="3218" spans="1:1" x14ac:dyDescent="0.2">
      <c r="A3218" s="105"/>
    </row>
    <row r="3219" spans="1:1" x14ac:dyDescent="0.2">
      <c r="A3219" s="105"/>
    </row>
    <row r="3220" spans="1:1" x14ac:dyDescent="0.2">
      <c r="A3220" s="105"/>
    </row>
    <row r="3221" spans="1:1" x14ac:dyDescent="0.2">
      <c r="A3221" s="105"/>
    </row>
    <row r="3222" spans="1:1" x14ac:dyDescent="0.2">
      <c r="A3222" s="105"/>
    </row>
    <row r="3223" spans="1:1" x14ac:dyDescent="0.2">
      <c r="A3223" s="105"/>
    </row>
    <row r="3224" spans="1:1" x14ac:dyDescent="0.2">
      <c r="A3224" s="105"/>
    </row>
    <row r="3225" spans="1:1" x14ac:dyDescent="0.2">
      <c r="A3225" s="105"/>
    </row>
    <row r="3226" spans="1:1" x14ac:dyDescent="0.2">
      <c r="A3226" s="105"/>
    </row>
    <row r="3227" spans="1:1" x14ac:dyDescent="0.2">
      <c r="A3227" s="105"/>
    </row>
    <row r="3228" spans="1:1" x14ac:dyDescent="0.2">
      <c r="A3228" s="105"/>
    </row>
    <row r="3229" spans="1:1" x14ac:dyDescent="0.2">
      <c r="A3229" s="105"/>
    </row>
    <row r="3230" spans="1:1" x14ac:dyDescent="0.2">
      <c r="A3230" s="105"/>
    </row>
    <row r="3231" spans="1:1" x14ac:dyDescent="0.2">
      <c r="A3231" s="105"/>
    </row>
    <row r="3232" spans="1:1" x14ac:dyDescent="0.2">
      <c r="A3232" s="105"/>
    </row>
    <row r="3233" spans="1:1" x14ac:dyDescent="0.2">
      <c r="A3233" s="105"/>
    </row>
    <row r="3234" spans="1:1" x14ac:dyDescent="0.2">
      <c r="A3234" s="105"/>
    </row>
    <row r="3235" spans="1:1" x14ac:dyDescent="0.2">
      <c r="A3235" s="105"/>
    </row>
    <row r="3236" spans="1:1" x14ac:dyDescent="0.2">
      <c r="A3236" s="105"/>
    </row>
    <row r="3237" spans="1:1" x14ac:dyDescent="0.2">
      <c r="A3237" s="105"/>
    </row>
    <row r="3238" spans="1:1" x14ac:dyDescent="0.2">
      <c r="A3238" s="105"/>
    </row>
    <row r="3239" spans="1:1" x14ac:dyDescent="0.2">
      <c r="A3239" s="105"/>
    </row>
    <row r="3240" spans="1:1" x14ac:dyDescent="0.2">
      <c r="A3240" s="105"/>
    </row>
    <row r="3241" spans="1:1" x14ac:dyDescent="0.2">
      <c r="A3241" s="105"/>
    </row>
    <row r="3242" spans="1:1" x14ac:dyDescent="0.2">
      <c r="A3242" s="105"/>
    </row>
    <row r="3243" spans="1:1" x14ac:dyDescent="0.2">
      <c r="A3243" s="105"/>
    </row>
    <row r="3244" spans="1:1" x14ac:dyDescent="0.2">
      <c r="A3244" s="105"/>
    </row>
    <row r="3245" spans="1:1" x14ac:dyDescent="0.2">
      <c r="A3245" s="105"/>
    </row>
    <row r="3246" spans="1:1" x14ac:dyDescent="0.2">
      <c r="A3246" s="105"/>
    </row>
    <row r="3247" spans="1:1" x14ac:dyDescent="0.2">
      <c r="A3247" s="105"/>
    </row>
    <row r="3248" spans="1:1" x14ac:dyDescent="0.2">
      <c r="A3248" s="105"/>
    </row>
    <row r="3249" spans="1:1" x14ac:dyDescent="0.2">
      <c r="A3249" s="105"/>
    </row>
    <row r="3250" spans="1:1" x14ac:dyDescent="0.2">
      <c r="A3250" s="105"/>
    </row>
    <row r="3251" spans="1:1" x14ac:dyDescent="0.2">
      <c r="A3251" s="105"/>
    </row>
    <row r="3252" spans="1:1" x14ac:dyDescent="0.2">
      <c r="A3252" s="105"/>
    </row>
    <row r="3253" spans="1:1" x14ac:dyDescent="0.2">
      <c r="A3253" s="105"/>
    </row>
    <row r="3254" spans="1:1" x14ac:dyDescent="0.2">
      <c r="A3254" s="105"/>
    </row>
    <row r="3255" spans="1:1" x14ac:dyDescent="0.2">
      <c r="A3255" s="105"/>
    </row>
    <row r="3256" spans="1:1" x14ac:dyDescent="0.2">
      <c r="A3256" s="105"/>
    </row>
    <row r="3257" spans="1:1" x14ac:dyDescent="0.2">
      <c r="A3257" s="105"/>
    </row>
    <row r="3258" spans="1:1" x14ac:dyDescent="0.2">
      <c r="A3258" s="105"/>
    </row>
    <row r="3259" spans="1:1" x14ac:dyDescent="0.2">
      <c r="A3259" s="105"/>
    </row>
    <row r="3260" spans="1:1" x14ac:dyDescent="0.2">
      <c r="A3260" s="105"/>
    </row>
    <row r="3261" spans="1:1" x14ac:dyDescent="0.2">
      <c r="A3261" s="105"/>
    </row>
    <row r="3262" spans="1:1" x14ac:dyDescent="0.2">
      <c r="A3262" s="105"/>
    </row>
    <row r="3263" spans="1:1" x14ac:dyDescent="0.2">
      <c r="A3263" s="105"/>
    </row>
    <row r="3264" spans="1:1" x14ac:dyDescent="0.2">
      <c r="A3264" s="105"/>
    </row>
    <row r="3265" spans="1:1" x14ac:dyDescent="0.2">
      <c r="A3265" s="105"/>
    </row>
    <row r="3266" spans="1:1" x14ac:dyDescent="0.2">
      <c r="A3266" s="105"/>
    </row>
    <row r="3267" spans="1:1" x14ac:dyDescent="0.2">
      <c r="A3267" s="105"/>
    </row>
    <row r="3268" spans="1:1" x14ac:dyDescent="0.2">
      <c r="A3268" s="105"/>
    </row>
    <row r="3269" spans="1:1" x14ac:dyDescent="0.2">
      <c r="A3269" s="105"/>
    </row>
    <row r="3270" spans="1:1" x14ac:dyDescent="0.2">
      <c r="A3270" s="105"/>
    </row>
    <row r="3271" spans="1:1" x14ac:dyDescent="0.2">
      <c r="A3271" s="105"/>
    </row>
    <row r="3272" spans="1:1" x14ac:dyDescent="0.2">
      <c r="A3272" s="105"/>
    </row>
    <row r="3273" spans="1:1" x14ac:dyDescent="0.2">
      <c r="A3273" s="105"/>
    </row>
    <row r="3274" spans="1:1" x14ac:dyDescent="0.2">
      <c r="A3274" s="105"/>
    </row>
    <row r="3275" spans="1:1" x14ac:dyDescent="0.2">
      <c r="A3275" s="105"/>
    </row>
    <row r="3276" spans="1:1" x14ac:dyDescent="0.2">
      <c r="A3276" s="105"/>
    </row>
    <row r="3277" spans="1:1" x14ac:dyDescent="0.2">
      <c r="A3277" s="105"/>
    </row>
    <row r="3278" spans="1:1" x14ac:dyDescent="0.2">
      <c r="A3278" s="105"/>
    </row>
    <row r="3279" spans="1:1" x14ac:dyDescent="0.2">
      <c r="A3279" s="105"/>
    </row>
    <row r="3280" spans="1:1" x14ac:dyDescent="0.2">
      <c r="A3280" s="105"/>
    </row>
    <row r="3281" spans="1:1" x14ac:dyDescent="0.2">
      <c r="A3281" s="105"/>
    </row>
    <row r="3282" spans="1:1" x14ac:dyDescent="0.2">
      <c r="A3282" s="105"/>
    </row>
    <row r="3283" spans="1:1" x14ac:dyDescent="0.2">
      <c r="A3283" s="105"/>
    </row>
    <row r="3284" spans="1:1" x14ac:dyDescent="0.2">
      <c r="A3284" s="105"/>
    </row>
    <row r="3285" spans="1:1" x14ac:dyDescent="0.2">
      <c r="A3285" s="105"/>
    </row>
    <row r="3286" spans="1:1" x14ac:dyDescent="0.2">
      <c r="A3286" s="105"/>
    </row>
    <row r="3287" spans="1:1" x14ac:dyDescent="0.2">
      <c r="A3287" s="105"/>
    </row>
    <row r="3288" spans="1:1" x14ac:dyDescent="0.2">
      <c r="A3288" s="105"/>
    </row>
    <row r="3289" spans="1:1" x14ac:dyDescent="0.2">
      <c r="A3289" s="105"/>
    </row>
    <row r="3290" spans="1:1" x14ac:dyDescent="0.2">
      <c r="A3290" s="105"/>
    </row>
    <row r="3291" spans="1:1" x14ac:dyDescent="0.2">
      <c r="A3291" s="105"/>
    </row>
    <row r="3292" spans="1:1" x14ac:dyDescent="0.2">
      <c r="A3292" s="105"/>
    </row>
    <row r="3293" spans="1:1" x14ac:dyDescent="0.2">
      <c r="A3293" s="105"/>
    </row>
    <row r="3294" spans="1:1" x14ac:dyDescent="0.2">
      <c r="A3294" s="105"/>
    </row>
    <row r="3295" spans="1:1" x14ac:dyDescent="0.2">
      <c r="A3295" s="105"/>
    </row>
    <row r="3296" spans="1:1" x14ac:dyDescent="0.2">
      <c r="A3296" s="105"/>
    </row>
    <row r="3297" spans="1:1" x14ac:dyDescent="0.2">
      <c r="A3297" s="105"/>
    </row>
    <row r="3298" spans="1:1" x14ac:dyDescent="0.2">
      <c r="A3298" s="105"/>
    </row>
    <row r="3299" spans="1:1" x14ac:dyDescent="0.2">
      <c r="A3299" s="105"/>
    </row>
    <row r="3300" spans="1:1" x14ac:dyDescent="0.2">
      <c r="A3300" s="105"/>
    </row>
    <row r="3301" spans="1:1" x14ac:dyDescent="0.2">
      <c r="A3301" s="105"/>
    </row>
    <row r="3302" spans="1:1" x14ac:dyDescent="0.2">
      <c r="A3302" s="105"/>
    </row>
    <row r="3303" spans="1:1" x14ac:dyDescent="0.2">
      <c r="A3303" s="105"/>
    </row>
    <row r="3304" spans="1:1" x14ac:dyDescent="0.2">
      <c r="A3304" s="105"/>
    </row>
    <row r="3305" spans="1:1" x14ac:dyDescent="0.2">
      <c r="A3305" s="105"/>
    </row>
    <row r="3306" spans="1:1" x14ac:dyDescent="0.2">
      <c r="A3306" s="105"/>
    </row>
    <row r="3307" spans="1:1" x14ac:dyDescent="0.2">
      <c r="A3307" s="105"/>
    </row>
    <row r="3308" spans="1:1" x14ac:dyDescent="0.2">
      <c r="A3308" s="105"/>
    </row>
    <row r="3309" spans="1:1" x14ac:dyDescent="0.2">
      <c r="A3309" s="105"/>
    </row>
    <row r="3310" spans="1:1" x14ac:dyDescent="0.2">
      <c r="A3310" s="105"/>
    </row>
    <row r="3311" spans="1:1" x14ac:dyDescent="0.2">
      <c r="A3311" s="105"/>
    </row>
    <row r="3312" spans="1:1" x14ac:dyDescent="0.2">
      <c r="A3312" s="105"/>
    </row>
    <row r="3313" spans="1:1" x14ac:dyDescent="0.2">
      <c r="A3313" s="105"/>
    </row>
    <row r="3314" spans="1:1" x14ac:dyDescent="0.2">
      <c r="A3314" s="105"/>
    </row>
    <row r="3315" spans="1:1" x14ac:dyDescent="0.2">
      <c r="A3315" s="105"/>
    </row>
    <row r="3316" spans="1:1" x14ac:dyDescent="0.2">
      <c r="A3316" s="105"/>
    </row>
    <row r="3317" spans="1:1" x14ac:dyDescent="0.2">
      <c r="A3317" s="105"/>
    </row>
    <row r="3318" spans="1:1" x14ac:dyDescent="0.2">
      <c r="A3318" s="105"/>
    </row>
    <row r="3319" spans="1:1" x14ac:dyDescent="0.2">
      <c r="A3319" s="105"/>
    </row>
    <row r="3320" spans="1:1" x14ac:dyDescent="0.2">
      <c r="A3320" s="105"/>
    </row>
    <row r="3321" spans="1:1" x14ac:dyDescent="0.2">
      <c r="A3321" s="105"/>
    </row>
    <row r="3322" spans="1:1" x14ac:dyDescent="0.2">
      <c r="A3322" s="105"/>
    </row>
    <row r="3323" spans="1:1" x14ac:dyDescent="0.2">
      <c r="A3323" s="105"/>
    </row>
    <row r="3324" spans="1:1" x14ac:dyDescent="0.2">
      <c r="A3324" s="105"/>
    </row>
    <row r="3325" spans="1:1" x14ac:dyDescent="0.2">
      <c r="A3325" s="105"/>
    </row>
    <row r="3326" spans="1:1" x14ac:dyDescent="0.2">
      <c r="A3326" s="105"/>
    </row>
    <row r="3327" spans="1:1" x14ac:dyDescent="0.2">
      <c r="A3327" s="105"/>
    </row>
    <row r="3328" spans="1:1" x14ac:dyDescent="0.2">
      <c r="A3328" s="105"/>
    </row>
    <row r="3329" spans="1:1" x14ac:dyDescent="0.2">
      <c r="A3329" s="105"/>
    </row>
    <row r="3330" spans="1:1" x14ac:dyDescent="0.2">
      <c r="A3330" s="105"/>
    </row>
    <row r="3331" spans="1:1" x14ac:dyDescent="0.2">
      <c r="A3331" s="105"/>
    </row>
    <row r="3332" spans="1:1" x14ac:dyDescent="0.2">
      <c r="A3332" s="105"/>
    </row>
    <row r="3333" spans="1:1" x14ac:dyDescent="0.2">
      <c r="A3333" s="105"/>
    </row>
    <row r="3334" spans="1:1" x14ac:dyDescent="0.2">
      <c r="A3334" s="105"/>
    </row>
    <row r="3335" spans="1:1" x14ac:dyDescent="0.2">
      <c r="A3335" s="105"/>
    </row>
    <row r="3336" spans="1:1" x14ac:dyDescent="0.2">
      <c r="A3336" s="105"/>
    </row>
    <row r="3337" spans="1:1" x14ac:dyDescent="0.2">
      <c r="A3337" s="105"/>
    </row>
    <row r="3338" spans="1:1" x14ac:dyDescent="0.2">
      <c r="A3338" s="105"/>
    </row>
    <row r="3339" spans="1:1" x14ac:dyDescent="0.2">
      <c r="A3339" s="105"/>
    </row>
    <row r="3340" spans="1:1" x14ac:dyDescent="0.2">
      <c r="A3340" s="105"/>
    </row>
    <row r="3341" spans="1:1" x14ac:dyDescent="0.2">
      <c r="A3341" s="105"/>
    </row>
    <row r="3342" spans="1:1" x14ac:dyDescent="0.2">
      <c r="A3342" s="105"/>
    </row>
    <row r="3343" spans="1:1" x14ac:dyDescent="0.2">
      <c r="A3343" s="105"/>
    </row>
    <row r="3344" spans="1:1" x14ac:dyDescent="0.2">
      <c r="A3344" s="105"/>
    </row>
    <row r="3345" spans="1:1" x14ac:dyDescent="0.2">
      <c r="A3345" s="105"/>
    </row>
    <row r="3346" spans="1:1" x14ac:dyDescent="0.2">
      <c r="A3346" s="105"/>
    </row>
    <row r="3347" spans="1:1" x14ac:dyDescent="0.2">
      <c r="A3347" s="105"/>
    </row>
    <row r="3348" spans="1:1" x14ac:dyDescent="0.2">
      <c r="A3348" s="105"/>
    </row>
    <row r="3349" spans="1:1" x14ac:dyDescent="0.2">
      <c r="A3349" s="105"/>
    </row>
    <row r="3350" spans="1:1" x14ac:dyDescent="0.2">
      <c r="A3350" s="105"/>
    </row>
    <row r="3351" spans="1:1" x14ac:dyDescent="0.2">
      <c r="A3351" s="105"/>
    </row>
    <row r="3352" spans="1:1" x14ac:dyDescent="0.2">
      <c r="A3352" s="105"/>
    </row>
    <row r="3353" spans="1:1" x14ac:dyDescent="0.2">
      <c r="A3353" s="105"/>
    </row>
    <row r="3354" spans="1:1" x14ac:dyDescent="0.2">
      <c r="A3354" s="105"/>
    </row>
    <row r="3355" spans="1:1" x14ac:dyDescent="0.2">
      <c r="A3355" s="105"/>
    </row>
    <row r="3356" spans="1:1" x14ac:dyDescent="0.2">
      <c r="A3356" s="105"/>
    </row>
    <row r="3357" spans="1:1" x14ac:dyDescent="0.2">
      <c r="A3357" s="105"/>
    </row>
    <row r="3358" spans="1:1" x14ac:dyDescent="0.2">
      <c r="A3358" s="105"/>
    </row>
    <row r="3359" spans="1:1" x14ac:dyDescent="0.2">
      <c r="A3359" s="105"/>
    </row>
    <row r="3360" spans="1:1" x14ac:dyDescent="0.2">
      <c r="A3360" s="105"/>
    </row>
    <row r="3361" spans="1:1" x14ac:dyDescent="0.2">
      <c r="A3361" s="105"/>
    </row>
    <row r="3362" spans="1:1" x14ac:dyDescent="0.2">
      <c r="A3362" s="105"/>
    </row>
    <row r="3363" spans="1:1" x14ac:dyDescent="0.2">
      <c r="A3363" s="105"/>
    </row>
    <row r="3364" spans="1:1" x14ac:dyDescent="0.2">
      <c r="A3364" s="105"/>
    </row>
    <row r="3365" spans="1:1" x14ac:dyDescent="0.2">
      <c r="A3365" s="105"/>
    </row>
    <row r="3366" spans="1:1" x14ac:dyDescent="0.2">
      <c r="A3366" s="105"/>
    </row>
    <row r="3367" spans="1:1" x14ac:dyDescent="0.2">
      <c r="A3367" s="105"/>
    </row>
    <row r="3368" spans="1:1" x14ac:dyDescent="0.2">
      <c r="A3368" s="105"/>
    </row>
    <row r="3369" spans="1:1" x14ac:dyDescent="0.2">
      <c r="A3369" s="105"/>
    </row>
    <row r="3370" spans="1:1" x14ac:dyDescent="0.2">
      <c r="A3370" s="105"/>
    </row>
    <row r="3371" spans="1:1" x14ac:dyDescent="0.2">
      <c r="A3371" s="105"/>
    </row>
    <row r="3372" spans="1:1" x14ac:dyDescent="0.2">
      <c r="A3372" s="105"/>
    </row>
    <row r="3373" spans="1:1" x14ac:dyDescent="0.2">
      <c r="A3373" s="105"/>
    </row>
    <row r="3374" spans="1:1" x14ac:dyDescent="0.2">
      <c r="A3374" s="105"/>
    </row>
    <row r="3375" spans="1:1" x14ac:dyDescent="0.2">
      <c r="A3375" s="105"/>
    </row>
    <row r="3376" spans="1:1" x14ac:dyDescent="0.2">
      <c r="A3376" s="105"/>
    </row>
    <row r="3377" spans="1:1" x14ac:dyDescent="0.2">
      <c r="A3377" s="105"/>
    </row>
    <row r="3378" spans="1:1" x14ac:dyDescent="0.2">
      <c r="A3378" s="105"/>
    </row>
    <row r="3379" spans="1:1" x14ac:dyDescent="0.2">
      <c r="A3379" s="105"/>
    </row>
    <row r="3380" spans="1:1" x14ac:dyDescent="0.2">
      <c r="A3380" s="105"/>
    </row>
    <row r="3381" spans="1:1" x14ac:dyDescent="0.2">
      <c r="A3381" s="105"/>
    </row>
    <row r="3382" spans="1:1" x14ac:dyDescent="0.2">
      <c r="A3382" s="105"/>
    </row>
    <row r="3383" spans="1:1" x14ac:dyDescent="0.2">
      <c r="A3383" s="105"/>
    </row>
    <row r="3384" spans="1:1" x14ac:dyDescent="0.2">
      <c r="A3384" s="105"/>
    </row>
    <row r="3385" spans="1:1" x14ac:dyDescent="0.2">
      <c r="A3385" s="105"/>
    </row>
    <row r="3386" spans="1:1" x14ac:dyDescent="0.2">
      <c r="A3386" s="105"/>
    </row>
    <row r="3387" spans="1:1" x14ac:dyDescent="0.2">
      <c r="A3387" s="105"/>
    </row>
    <row r="3388" spans="1:1" x14ac:dyDescent="0.2">
      <c r="A3388" s="105"/>
    </row>
    <row r="3389" spans="1:1" x14ac:dyDescent="0.2">
      <c r="A3389" s="105"/>
    </row>
    <row r="3390" spans="1:1" x14ac:dyDescent="0.2">
      <c r="A3390" s="105"/>
    </row>
    <row r="3391" spans="1:1" x14ac:dyDescent="0.2">
      <c r="A3391" s="105"/>
    </row>
    <row r="3392" spans="1:1" x14ac:dyDescent="0.2">
      <c r="A3392" s="105"/>
    </row>
    <row r="3393" spans="1:1" x14ac:dyDescent="0.2">
      <c r="A3393" s="105"/>
    </row>
    <row r="3394" spans="1:1" x14ac:dyDescent="0.2">
      <c r="A3394" s="105"/>
    </row>
    <row r="3395" spans="1:1" x14ac:dyDescent="0.2">
      <c r="A3395" s="105"/>
    </row>
    <row r="3396" spans="1:1" x14ac:dyDescent="0.2">
      <c r="A3396" s="105"/>
    </row>
    <row r="3397" spans="1:1" x14ac:dyDescent="0.2">
      <c r="A3397" s="105"/>
    </row>
    <row r="3398" spans="1:1" x14ac:dyDescent="0.2">
      <c r="A3398" s="105"/>
    </row>
    <row r="3399" spans="1:1" x14ac:dyDescent="0.2">
      <c r="A3399" s="105"/>
    </row>
    <row r="3400" spans="1:1" x14ac:dyDescent="0.2">
      <c r="A3400" s="105"/>
    </row>
    <row r="3401" spans="1:1" x14ac:dyDescent="0.2">
      <c r="A3401" s="105"/>
    </row>
    <row r="3402" spans="1:1" x14ac:dyDescent="0.2">
      <c r="A3402" s="105"/>
    </row>
    <row r="3403" spans="1:1" x14ac:dyDescent="0.2">
      <c r="A3403" s="105"/>
    </row>
    <row r="3404" spans="1:1" x14ac:dyDescent="0.2">
      <c r="A3404" s="105"/>
    </row>
  </sheetData>
  <mergeCells count="15">
    <mergeCell ref="H8:I8"/>
    <mergeCell ref="F3:F4"/>
    <mergeCell ref="K3:O18"/>
    <mergeCell ref="A1:O2"/>
    <mergeCell ref="H6:H7"/>
    <mergeCell ref="I6:I7"/>
    <mergeCell ref="A3:A4"/>
    <mergeCell ref="B3:B4"/>
    <mergeCell ref="H4:I4"/>
    <mergeCell ref="C3:C4"/>
    <mergeCell ref="E3:E4"/>
    <mergeCell ref="D3:D4"/>
    <mergeCell ref="F6:F8"/>
    <mergeCell ref="F10:F13"/>
    <mergeCell ref="F15:F17"/>
  </mergeCells>
  <dataValidations count="1">
    <dataValidation operator="greaterThan" allowBlank="1" showInputMessage="1" showErrorMessage="1" sqref="E18 F15 F5:F6 B5:B15 C5:C17"/>
  </dataValidations>
  <pageMargins left="0.7" right="0.7" top="0.75" bottom="0.75" header="0.3" footer="0.3"/>
  <pageSetup paperSize="8" scale="6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Monthly Comparrison</vt:lpstr>
      <vt:lpstr>SS Flash Report</vt:lpstr>
      <vt:lpstr>'Monthly Comparrison'!Print_Area</vt:lpstr>
      <vt:lpstr>'SS Flash Report'!Print_Area</vt:lpstr>
      <vt:lpstr>'Monthly Comparrison'!Print_Titles</vt:lpstr>
    </vt:vector>
  </TitlesOfParts>
  <Company>KMHIS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Marchant Sherry</dc:creator>
  <cp:lastModifiedBy>Marchant Sherry</cp:lastModifiedBy>
  <cp:lastPrinted>2016-03-15T10:31:24Z</cp:lastPrinted>
  <dcterms:created xsi:type="dcterms:W3CDTF">2014-07-07T09:32:32Z</dcterms:created>
  <dcterms:modified xsi:type="dcterms:W3CDTF">2016-05-16T21:54:38Z</dcterms:modified>
</cp:coreProperties>
</file>