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535" yWindow="-90" windowWidth="9825" windowHeight="7395"/>
  </bookViews>
  <sheets>
    <sheet name="Monthly Comparrison" sheetId="3" r:id="rId1"/>
    <sheet name="SS Flash Report" sheetId="4" r:id="rId2"/>
  </sheets>
  <definedNames>
    <definedName name="_xlnm._FilterDatabase" localSheetId="0" hidden="1">'Monthly Comparrison'!$A$4:$BT$46</definedName>
    <definedName name="_xlnm.Print_Area" localSheetId="0">'Monthly Comparrison'!$A$1:$AQ$46</definedName>
    <definedName name="_xlnm.Print_Area" localSheetId="1">'SS Flash Report'!$A$3:$Q$21</definedName>
    <definedName name="_xlnm.Print_Titles" localSheetId="0">'Monthly Comparrison'!$A:$B</definedName>
  </definedNames>
  <calcPr calcId="145621"/>
</workbook>
</file>

<file path=xl/calcChain.xml><?xml version="1.0" encoding="utf-8"?>
<calcChain xmlns="http://schemas.openxmlformats.org/spreadsheetml/2006/main">
  <c r="C46" i="3" l="1"/>
  <c r="C54" i="3"/>
  <c r="H48" i="3"/>
  <c r="F48" i="3"/>
  <c r="E48" i="3"/>
  <c r="D48" i="3"/>
  <c r="C48" i="3"/>
  <c r="G43" i="3"/>
  <c r="G15" i="3"/>
  <c r="G42" i="3"/>
  <c r="G14" i="3"/>
  <c r="G34" i="3"/>
  <c r="G13" i="3"/>
  <c r="G41" i="3"/>
  <c r="G22" i="3"/>
  <c r="G40" i="3"/>
  <c r="G12" i="3"/>
  <c r="G39" i="3"/>
  <c r="G21" i="3"/>
  <c r="G33" i="3"/>
  <c r="G20" i="3"/>
  <c r="G32" i="3"/>
  <c r="G19" i="3"/>
  <c r="G31" i="3"/>
  <c r="G38" i="3"/>
  <c r="G30" i="3"/>
  <c r="G37" i="3"/>
  <c r="G36" i="3"/>
  <c r="G29" i="3"/>
  <c r="G11" i="3"/>
  <c r="G10" i="3"/>
  <c r="G18" i="3"/>
  <c r="G28" i="3"/>
  <c r="G27" i="3"/>
  <c r="G17" i="3"/>
  <c r="G35" i="3"/>
  <c r="G9" i="3"/>
  <c r="G8" i="3"/>
  <c r="G26" i="3"/>
  <c r="G25" i="3"/>
  <c r="G7" i="3"/>
  <c r="G6" i="3"/>
  <c r="G24" i="3"/>
  <c r="G5" i="3"/>
  <c r="G23" i="3"/>
  <c r="G16" i="3"/>
  <c r="I46" i="3" l="1"/>
  <c r="I54" i="3"/>
  <c r="N48" i="3"/>
  <c r="L48" i="3"/>
  <c r="F49" i="3" s="1"/>
  <c r="K48" i="3"/>
  <c r="E49" i="3" s="1"/>
  <c r="J48" i="3"/>
  <c r="D49" i="3" s="1"/>
  <c r="I48" i="3"/>
  <c r="C49" i="3" s="1"/>
  <c r="M43" i="3"/>
  <c r="M42" i="3"/>
  <c r="M41" i="3"/>
  <c r="M40" i="3"/>
  <c r="M39" i="3"/>
  <c r="M38" i="3"/>
  <c r="M37" i="3"/>
  <c r="M36" i="3"/>
  <c r="M35" i="3"/>
  <c r="M34" i="3"/>
  <c r="M33" i="3"/>
  <c r="M32" i="3"/>
  <c r="M31" i="3"/>
  <c r="M30" i="3"/>
  <c r="M29" i="3"/>
  <c r="M28" i="3"/>
  <c r="M27" i="3"/>
  <c r="M26" i="3"/>
  <c r="M25" i="3"/>
  <c r="M24" i="3"/>
  <c r="M23" i="3"/>
  <c r="M22" i="3"/>
  <c r="M21" i="3"/>
  <c r="M20" i="3"/>
  <c r="M19" i="3"/>
  <c r="M18" i="3"/>
  <c r="M17" i="3"/>
  <c r="M16" i="3"/>
  <c r="M15" i="3"/>
  <c r="M14" i="3"/>
  <c r="M12" i="3"/>
  <c r="M11" i="3"/>
  <c r="M10" i="3"/>
  <c r="M13" i="3"/>
  <c r="M9" i="3"/>
  <c r="M7" i="3"/>
  <c r="M6" i="3"/>
  <c r="M8" i="3"/>
  <c r="M5" i="3"/>
  <c r="U46" i="3" l="1"/>
  <c r="O46" i="3"/>
  <c r="O54" i="3" l="1"/>
  <c r="T48" i="3"/>
  <c r="R48" i="3"/>
  <c r="L49" i="3" s="1"/>
  <c r="Q48" i="3"/>
  <c r="K49" i="3" s="1"/>
  <c r="P48" i="3"/>
  <c r="J49" i="3" s="1"/>
  <c r="O48" i="3"/>
  <c r="I49" i="3" s="1"/>
  <c r="S43" i="3"/>
  <c r="S15" i="3"/>
  <c r="S42" i="3"/>
  <c r="S14" i="3"/>
  <c r="S34" i="3"/>
  <c r="S41" i="3"/>
  <c r="S22" i="3"/>
  <c r="S40" i="3"/>
  <c r="S12" i="3"/>
  <c r="S39" i="3"/>
  <c r="S21" i="3"/>
  <c r="S33" i="3"/>
  <c r="S20" i="3"/>
  <c r="S32" i="3"/>
  <c r="S19" i="3"/>
  <c r="S31" i="3"/>
  <c r="S38" i="3"/>
  <c r="S30" i="3"/>
  <c r="S37" i="3"/>
  <c r="S36" i="3"/>
  <c r="S29" i="3"/>
  <c r="S11" i="3"/>
  <c r="S10" i="3"/>
  <c r="S18" i="3"/>
  <c r="S28" i="3"/>
  <c r="S13" i="3"/>
  <c r="S27" i="3"/>
  <c r="S17" i="3"/>
  <c r="S35" i="3"/>
  <c r="S9" i="3"/>
  <c r="S26" i="3"/>
  <c r="S7" i="3"/>
  <c r="S25" i="3"/>
  <c r="S6" i="3"/>
  <c r="S24" i="3"/>
  <c r="S8" i="3"/>
  <c r="S5" i="3"/>
  <c r="S23" i="3"/>
  <c r="S16" i="3"/>
  <c r="AA46" i="3" l="1"/>
  <c r="U54" i="3" l="1"/>
  <c r="Z48" i="3"/>
  <c r="X48" i="3"/>
  <c r="R49" i="3" s="1"/>
  <c r="W48" i="3"/>
  <c r="Q49" i="3" s="1"/>
  <c r="V48" i="3"/>
  <c r="P49" i="3" s="1"/>
  <c r="U48" i="3"/>
  <c r="O49" i="3" s="1"/>
  <c r="Y43" i="3"/>
  <c r="Y42" i="3"/>
  <c r="Y41" i="3"/>
  <c r="Y40" i="3"/>
  <c r="Y39" i="3"/>
  <c r="Y38" i="3"/>
  <c r="Y37" i="3"/>
  <c r="Y36" i="3"/>
  <c r="Y35" i="3"/>
  <c r="Y34" i="3"/>
  <c r="Y33" i="3"/>
  <c r="Y32" i="3"/>
  <c r="Y31" i="3"/>
  <c r="Y30" i="3"/>
  <c r="Y29" i="3"/>
  <c r="Y28" i="3"/>
  <c r="Y27" i="3"/>
  <c r="Y26" i="3"/>
  <c r="Y25" i="3"/>
  <c r="Y24" i="3"/>
  <c r="Y23" i="3"/>
  <c r="Y22" i="3"/>
  <c r="Y21" i="3"/>
  <c r="Y20" i="3"/>
  <c r="Y19" i="3"/>
  <c r="Y18" i="3"/>
  <c r="Y17" i="3"/>
  <c r="Y16" i="3"/>
  <c r="Y15" i="3"/>
  <c r="Y14" i="3"/>
  <c r="Y9" i="3"/>
  <c r="Y12" i="3"/>
  <c r="Y11" i="3"/>
  <c r="Y10" i="3"/>
  <c r="Y13" i="3"/>
  <c r="Y7" i="3"/>
  <c r="Y6" i="3"/>
  <c r="Y8" i="3"/>
  <c r="Y5" i="3"/>
  <c r="BU43" i="3" l="1"/>
  <c r="BU42" i="3"/>
  <c r="BU41" i="3"/>
  <c r="BU40" i="3"/>
  <c r="BU39" i="3"/>
  <c r="BU38" i="3"/>
  <c r="BU37" i="3"/>
  <c r="BU36" i="3"/>
  <c r="BU35" i="3"/>
  <c r="BU34" i="3"/>
  <c r="BU33" i="3"/>
  <c r="BU32" i="3"/>
  <c r="BU31" i="3"/>
  <c r="BU30" i="3"/>
  <c r="BU29" i="3"/>
  <c r="BU28" i="3"/>
  <c r="BU27" i="3"/>
  <c r="BU26" i="3"/>
  <c r="BU25" i="3"/>
  <c r="BU24" i="3"/>
  <c r="BU23" i="3"/>
  <c r="BU22" i="3"/>
  <c r="BU21" i="3"/>
  <c r="BU20" i="3"/>
  <c r="BU19" i="3"/>
  <c r="BU18" i="3"/>
  <c r="BU17" i="3"/>
  <c r="BU16" i="3"/>
  <c r="BU15" i="3"/>
  <c r="BU14" i="3"/>
  <c r="BU9" i="3"/>
  <c r="BU12" i="3"/>
  <c r="BU11" i="3"/>
  <c r="BU10" i="3"/>
  <c r="BU13" i="3"/>
  <c r="BU7" i="3"/>
  <c r="BU6" i="3"/>
  <c r="BU8" i="3"/>
  <c r="BU5" i="3"/>
  <c r="BO43" i="3"/>
  <c r="BO42" i="3"/>
  <c r="BO41" i="3"/>
  <c r="BO40" i="3"/>
  <c r="BO39" i="3"/>
  <c r="BO38" i="3"/>
  <c r="BO37" i="3"/>
  <c r="BO36" i="3"/>
  <c r="BO35" i="3"/>
  <c r="BO34" i="3"/>
  <c r="BO33" i="3"/>
  <c r="BO32" i="3"/>
  <c r="BO31" i="3"/>
  <c r="BO30" i="3"/>
  <c r="BO29" i="3"/>
  <c r="BO28" i="3"/>
  <c r="BO27" i="3"/>
  <c r="BO26" i="3"/>
  <c r="BO25" i="3"/>
  <c r="BO24" i="3"/>
  <c r="BO23" i="3"/>
  <c r="BO22" i="3"/>
  <c r="BO21" i="3"/>
  <c r="BO20" i="3"/>
  <c r="BO19" i="3"/>
  <c r="BO18" i="3"/>
  <c r="BO17" i="3"/>
  <c r="BO16" i="3"/>
  <c r="BO15" i="3"/>
  <c r="BO14" i="3"/>
  <c r="BO9" i="3"/>
  <c r="BO12" i="3"/>
  <c r="BO11" i="3"/>
  <c r="BO10" i="3"/>
  <c r="BO13" i="3"/>
  <c r="BO7" i="3"/>
  <c r="BO6" i="3"/>
  <c r="BO8" i="3"/>
  <c r="BO5" i="3"/>
  <c r="BI43" i="3"/>
  <c r="BI42" i="3"/>
  <c r="BI41" i="3"/>
  <c r="BI40" i="3"/>
  <c r="BI39" i="3"/>
  <c r="BI38" i="3"/>
  <c r="BI37" i="3"/>
  <c r="BI36" i="3"/>
  <c r="BI35" i="3"/>
  <c r="BI34" i="3"/>
  <c r="BI33" i="3"/>
  <c r="BI32" i="3"/>
  <c r="BI31" i="3"/>
  <c r="BI30" i="3"/>
  <c r="BI29" i="3"/>
  <c r="BI28" i="3"/>
  <c r="BI27" i="3"/>
  <c r="BI26" i="3"/>
  <c r="BI25" i="3"/>
  <c r="BI24" i="3"/>
  <c r="BI23" i="3"/>
  <c r="BI22" i="3"/>
  <c r="BI21" i="3"/>
  <c r="BI20" i="3"/>
  <c r="BI19" i="3"/>
  <c r="BI18" i="3"/>
  <c r="BI17" i="3"/>
  <c r="BI16" i="3"/>
  <c r="BI15" i="3"/>
  <c r="BI14" i="3"/>
  <c r="BI9" i="3"/>
  <c r="BI12" i="3"/>
  <c r="BI11" i="3"/>
  <c r="BI10" i="3"/>
  <c r="BI13" i="3"/>
  <c r="BI7" i="3"/>
  <c r="BI6" i="3"/>
  <c r="BI8" i="3"/>
  <c r="BI5" i="3"/>
  <c r="BC43" i="3"/>
  <c r="BC42" i="3"/>
  <c r="BC41" i="3"/>
  <c r="BC40" i="3"/>
  <c r="BC39" i="3"/>
  <c r="BC38" i="3"/>
  <c r="BC37" i="3"/>
  <c r="BC36" i="3"/>
  <c r="BC35" i="3"/>
  <c r="BC34" i="3"/>
  <c r="BC33" i="3"/>
  <c r="BC32" i="3"/>
  <c r="BC31" i="3"/>
  <c r="BC30" i="3"/>
  <c r="BC29" i="3"/>
  <c r="BC28" i="3"/>
  <c r="BC27" i="3"/>
  <c r="BC26" i="3"/>
  <c r="BC25" i="3"/>
  <c r="BC24" i="3"/>
  <c r="BC23" i="3"/>
  <c r="BC22" i="3"/>
  <c r="BC21" i="3"/>
  <c r="BC20" i="3"/>
  <c r="BC19" i="3"/>
  <c r="BC18" i="3"/>
  <c r="BC17" i="3"/>
  <c r="BC16" i="3"/>
  <c r="BC15" i="3"/>
  <c r="BC14" i="3"/>
  <c r="BC9" i="3"/>
  <c r="BC12" i="3"/>
  <c r="BC11" i="3"/>
  <c r="BC10" i="3"/>
  <c r="BC13" i="3"/>
  <c r="BC7" i="3"/>
  <c r="BC6" i="3"/>
  <c r="BC8" i="3"/>
  <c r="BC5" i="3"/>
  <c r="AW43" i="3"/>
  <c r="AW42" i="3"/>
  <c r="AW41" i="3"/>
  <c r="AW40" i="3"/>
  <c r="AW39" i="3"/>
  <c r="AW38" i="3"/>
  <c r="AW37" i="3"/>
  <c r="AW36" i="3"/>
  <c r="AW35" i="3"/>
  <c r="AW34" i="3"/>
  <c r="AW33" i="3"/>
  <c r="AW32" i="3"/>
  <c r="AW31" i="3"/>
  <c r="AW30" i="3"/>
  <c r="AW29" i="3"/>
  <c r="AW28" i="3"/>
  <c r="AW27" i="3"/>
  <c r="AW26" i="3"/>
  <c r="AW25" i="3"/>
  <c r="AW24" i="3"/>
  <c r="AW23" i="3"/>
  <c r="AW22" i="3"/>
  <c r="AW21" i="3"/>
  <c r="AW20" i="3"/>
  <c r="AW19" i="3"/>
  <c r="AW18" i="3"/>
  <c r="AW17" i="3"/>
  <c r="AW16" i="3"/>
  <c r="AW15" i="3"/>
  <c r="AW14" i="3"/>
  <c r="AW9" i="3"/>
  <c r="AW12" i="3"/>
  <c r="AW11" i="3"/>
  <c r="AW10" i="3"/>
  <c r="AW13" i="3"/>
  <c r="AW7" i="3"/>
  <c r="AW6" i="3"/>
  <c r="AW8" i="3"/>
  <c r="AW5" i="3"/>
  <c r="AQ43" i="3"/>
  <c r="AQ42" i="3"/>
  <c r="AQ41" i="3"/>
  <c r="AQ40" i="3"/>
  <c r="AQ39" i="3"/>
  <c r="AQ38" i="3"/>
  <c r="AQ37" i="3"/>
  <c r="AQ36" i="3"/>
  <c r="AQ35" i="3"/>
  <c r="AQ34" i="3"/>
  <c r="AQ33" i="3"/>
  <c r="AQ32" i="3"/>
  <c r="AQ31" i="3"/>
  <c r="AQ30" i="3"/>
  <c r="AQ29" i="3"/>
  <c r="AQ28" i="3"/>
  <c r="AQ27" i="3"/>
  <c r="AQ26" i="3"/>
  <c r="AQ25" i="3"/>
  <c r="AQ24" i="3"/>
  <c r="AQ23" i="3"/>
  <c r="AQ22" i="3"/>
  <c r="AQ21" i="3"/>
  <c r="AQ20" i="3"/>
  <c r="AQ19" i="3"/>
  <c r="AQ18" i="3"/>
  <c r="AQ17" i="3"/>
  <c r="AQ16" i="3"/>
  <c r="AQ15" i="3"/>
  <c r="AQ14" i="3"/>
  <c r="AQ9" i="3"/>
  <c r="AQ12" i="3"/>
  <c r="AQ11" i="3"/>
  <c r="AQ10" i="3"/>
  <c r="AQ13" i="3"/>
  <c r="AQ7" i="3"/>
  <c r="AQ6" i="3"/>
  <c r="AQ8" i="3"/>
  <c r="AQ5" i="3"/>
  <c r="AK43" i="3"/>
  <c r="AK42" i="3"/>
  <c r="AK41" i="3"/>
  <c r="AK40" i="3"/>
  <c r="AK39" i="3"/>
  <c r="AK38" i="3"/>
  <c r="AK37" i="3"/>
  <c r="AK36" i="3"/>
  <c r="AK35" i="3"/>
  <c r="AK34" i="3"/>
  <c r="AK33" i="3"/>
  <c r="AK32" i="3"/>
  <c r="AK31" i="3"/>
  <c r="AK30" i="3"/>
  <c r="AK29" i="3"/>
  <c r="AK28" i="3"/>
  <c r="AK27" i="3"/>
  <c r="AK26" i="3"/>
  <c r="AK25" i="3"/>
  <c r="AK24" i="3"/>
  <c r="AK23" i="3"/>
  <c r="AK22" i="3"/>
  <c r="AK21" i="3"/>
  <c r="AK20" i="3"/>
  <c r="AK19" i="3"/>
  <c r="AK18" i="3"/>
  <c r="AK17" i="3"/>
  <c r="AK16" i="3"/>
  <c r="AK15" i="3"/>
  <c r="AK14" i="3"/>
  <c r="AK9" i="3"/>
  <c r="AK12" i="3"/>
  <c r="AK11" i="3"/>
  <c r="AK10" i="3"/>
  <c r="AK13" i="3"/>
  <c r="AK7" i="3"/>
  <c r="AK6" i="3"/>
  <c r="AK8" i="3"/>
  <c r="AK5" i="3"/>
  <c r="AE8" i="3"/>
  <c r="AE6" i="3"/>
  <c r="AE7" i="3"/>
  <c r="AE13" i="3"/>
  <c r="AE10" i="3"/>
  <c r="AE11" i="3"/>
  <c r="AE12" i="3"/>
  <c r="AE9" i="3"/>
  <c r="AE14" i="3"/>
  <c r="AE15" i="3"/>
  <c r="AE16" i="3"/>
  <c r="AE17" i="3"/>
  <c r="AE18" i="3"/>
  <c r="AE19" i="3"/>
  <c r="AE20" i="3"/>
  <c r="AE21" i="3"/>
  <c r="AE22" i="3"/>
  <c r="AE23" i="3"/>
  <c r="AE24" i="3"/>
  <c r="AE25" i="3"/>
  <c r="AE26" i="3"/>
  <c r="AE27" i="3"/>
  <c r="AE28" i="3"/>
  <c r="AE29" i="3"/>
  <c r="AE30" i="3"/>
  <c r="AE31" i="3"/>
  <c r="AE32" i="3"/>
  <c r="AE33" i="3"/>
  <c r="AE34" i="3"/>
  <c r="AE35" i="3"/>
  <c r="AE36" i="3"/>
  <c r="AE37" i="3"/>
  <c r="AE38" i="3"/>
  <c r="AE39" i="3"/>
  <c r="AE40" i="3"/>
  <c r="AE41" i="3"/>
  <c r="AE42" i="3"/>
  <c r="AE43" i="3"/>
  <c r="AE5" i="3"/>
  <c r="AF48" i="3" l="1"/>
  <c r="AD48" i="3"/>
  <c r="X49" i="3" s="1"/>
  <c r="AC48" i="3"/>
  <c r="W49" i="3" s="1"/>
  <c r="AB48" i="3"/>
  <c r="V49" i="3" s="1"/>
  <c r="AA48" i="3"/>
  <c r="U49" i="3" s="1"/>
  <c r="AH48" i="3" l="1"/>
  <c r="AB49" i="3" s="1"/>
  <c r="AI48" i="3"/>
  <c r="AJ48" i="3"/>
  <c r="AD49" i="3" s="1"/>
  <c r="AL48" i="3"/>
  <c r="AM48" i="3"/>
  <c r="AN48" i="3"/>
  <c r="AO48" i="3"/>
  <c r="AP48" i="3"/>
  <c r="AR48" i="3"/>
  <c r="AS48" i="3"/>
  <c r="AT48" i="3"/>
  <c r="AU48" i="3"/>
  <c r="AV48" i="3"/>
  <c r="AX48" i="3"/>
  <c r="AY48" i="3"/>
  <c r="AZ48" i="3"/>
  <c r="BA48" i="3"/>
  <c r="BB48" i="3"/>
  <c r="BD48" i="3"/>
  <c r="BE48" i="3"/>
  <c r="BF48" i="3"/>
  <c r="BG48" i="3"/>
  <c r="BH48" i="3"/>
  <c r="BJ48" i="3"/>
  <c r="BK48" i="3"/>
  <c r="BL48" i="3"/>
  <c r="BM48" i="3"/>
  <c r="BN48" i="3"/>
  <c r="BP48" i="3"/>
  <c r="BQ48" i="3"/>
  <c r="BR48" i="3"/>
  <c r="BS48" i="3"/>
  <c r="BT48" i="3"/>
  <c r="AG48" i="3"/>
  <c r="AA49" i="3" s="1"/>
  <c r="AO49" i="3" l="1"/>
  <c r="AN49" i="3"/>
  <c r="AI49" i="3"/>
  <c r="AM49" i="3"/>
  <c r="AP49" i="3"/>
  <c r="AG49" i="3"/>
  <c r="AJ49" i="3"/>
  <c r="AC49" i="3"/>
  <c r="AH49" i="3"/>
  <c r="AG46" i="3"/>
  <c r="AM46" i="3" l="1"/>
  <c r="AS46" i="3" l="1"/>
  <c r="AY46" i="3" l="1"/>
  <c r="BE46" i="3" l="1"/>
  <c r="BQ46" i="3" l="1"/>
  <c r="BK46" i="3"/>
</calcChain>
</file>

<file path=xl/sharedStrings.xml><?xml version="1.0" encoding="utf-8"?>
<sst xmlns="http://schemas.openxmlformats.org/spreadsheetml/2006/main" count="263" uniqueCount="112">
  <si>
    <t>Day</t>
  </si>
  <si>
    <t>Night</t>
  </si>
  <si>
    <t>Ward name</t>
  </si>
  <si>
    <t>Average fill rate - registered nurses/midwives  (%)</t>
  </si>
  <si>
    <t>Average fill rate - care staff (%)</t>
  </si>
  <si>
    <t>111 Tonbridge Road</t>
  </si>
  <si>
    <t>Allington Centre</t>
  </si>
  <si>
    <t>Amberwood</t>
  </si>
  <si>
    <t>Bedgebury Ward</t>
  </si>
  <si>
    <t>Bluebell</t>
  </si>
  <si>
    <t>Bridge House</t>
  </si>
  <si>
    <t>Brookfield Centre</t>
  </si>
  <si>
    <t>Cranmer</t>
  </si>
  <si>
    <t>Davidson</t>
  </si>
  <si>
    <t>EDIU</t>
  </si>
  <si>
    <t>Emmetts</t>
  </si>
  <si>
    <t>Ethelbert Road</t>
  </si>
  <si>
    <t>Fern</t>
  </si>
  <si>
    <t>Foxglove</t>
  </si>
  <si>
    <t>Groombridge</t>
  </si>
  <si>
    <t>Heartsdelight</t>
  </si>
  <si>
    <t>Jasmine</t>
  </si>
  <si>
    <t>Littlestone Lodge</t>
  </si>
  <si>
    <t>Marle</t>
  </si>
  <si>
    <t>Newhaven Lodge</t>
  </si>
  <si>
    <t>Penshurst</t>
  </si>
  <si>
    <t>Rivendell</t>
  </si>
  <si>
    <t>Riverhill</t>
  </si>
  <si>
    <t>Rosewood Lodge</t>
  </si>
  <si>
    <t>Ruby Ward</t>
  </si>
  <si>
    <t>Sevenscore</t>
  </si>
  <si>
    <t>The Grove</t>
  </si>
  <si>
    <t>The Orchards</t>
  </si>
  <si>
    <t>Walmer</t>
  </si>
  <si>
    <t>Willow Suite</t>
  </si>
  <si>
    <t>Woodchurch</t>
  </si>
  <si>
    <t>Woodlands Ward</t>
  </si>
  <si>
    <t>Woodstock</t>
  </si>
  <si>
    <t>10 wards over</t>
  </si>
  <si>
    <t>22 wards under</t>
  </si>
  <si>
    <t>19 wards over</t>
  </si>
  <si>
    <t>31 wards under</t>
  </si>
  <si>
    <t>16 wards under</t>
  </si>
  <si>
    <t>25 wards over</t>
  </si>
  <si>
    <t>Service Line</t>
  </si>
  <si>
    <t>12 wards under</t>
  </si>
  <si>
    <t>29 wards over</t>
  </si>
  <si>
    <t>Acute</t>
  </si>
  <si>
    <t>13 wards under</t>
  </si>
  <si>
    <t>27 wards over</t>
  </si>
  <si>
    <t>Worse (Gone into the Under 80% Fill Rate)</t>
  </si>
  <si>
    <t>Samphire</t>
  </si>
  <si>
    <t>Forensic &amp; Specialist</t>
  </si>
  <si>
    <t>Community Recovery</t>
  </si>
  <si>
    <t>Older Adult</t>
  </si>
  <si>
    <t>26 wards over</t>
  </si>
  <si>
    <t>Knole Centre</t>
  </si>
  <si>
    <t>5 wards under</t>
  </si>
  <si>
    <t>34 wards over</t>
  </si>
  <si>
    <t>Average Ward Overall Fill Rate %</t>
  </si>
  <si>
    <t>Improved (Better than last month but still under 80% Fill Rate)</t>
  </si>
  <si>
    <t>Wards Under 80% Key</t>
  </si>
  <si>
    <t>Ward Name Key</t>
  </si>
  <si>
    <t>New this month</t>
  </si>
  <si>
    <t>Appeared Last month</t>
  </si>
  <si>
    <t>Acute Service</t>
  </si>
  <si>
    <t>Improvement / Worsened</t>
  </si>
  <si>
    <t>Improving</t>
  </si>
  <si>
    <t>Worsening</t>
  </si>
  <si>
    <t>Has appeared in 2 or more times</t>
  </si>
  <si>
    <t>NO LONGER FLAGGING</t>
  </si>
  <si>
    <t>9 wards under</t>
  </si>
  <si>
    <t>CRSL</t>
  </si>
  <si>
    <t>OPMH</t>
  </si>
  <si>
    <t>11 wards under</t>
  </si>
  <si>
    <t>28 wards over</t>
  </si>
  <si>
    <t>Cherrywood</t>
  </si>
  <si>
    <t>30 wards over</t>
  </si>
  <si>
    <t>8 wards under</t>
  </si>
  <si>
    <t>31 wards over</t>
  </si>
  <si>
    <t>54.0% RN NIGHT</t>
  </si>
  <si>
    <t>Brocklehurt</t>
  </si>
  <si>
    <t>77.9% RN DAY</t>
  </si>
  <si>
    <t>53.8% RN NIGHT</t>
  </si>
  <si>
    <t>69,2% RN DAY / 59.1% RN NIGHT</t>
  </si>
  <si>
    <t>76.9% RN DAY</t>
  </si>
  <si>
    <t>Haertsdelight</t>
  </si>
  <si>
    <t>65.1% RN DAY</t>
  </si>
  <si>
    <t>50.1% RN NIGHT</t>
  </si>
  <si>
    <t>50.5% RN NIGHT</t>
  </si>
  <si>
    <t>February 15 %</t>
  </si>
  <si>
    <t>All rehab units covered</t>
  </si>
  <si>
    <t>March 15 %</t>
  </si>
  <si>
    <t>7.76% RN DAY / 56.5% RN NIGHT</t>
  </si>
  <si>
    <t>71.5% RN DAY</t>
  </si>
  <si>
    <t>67.8% RN NIGHT</t>
  </si>
  <si>
    <t>74.9% RN DAY / 50.2% RN NIGHT</t>
  </si>
  <si>
    <t>78% RN NIGHT</t>
  </si>
  <si>
    <t>75.1% RN NIGHT</t>
  </si>
  <si>
    <t>74.5% RN NIGHT</t>
  </si>
  <si>
    <t>73.5% RN DAY</t>
  </si>
  <si>
    <t>77.2% RN NIGHT</t>
  </si>
  <si>
    <t>70.9% RN NIGHT</t>
  </si>
  <si>
    <t>68.9% RN NIGHT</t>
  </si>
  <si>
    <t>Forensic &amp; Specialist Service</t>
  </si>
  <si>
    <t>Over 80%</t>
  </si>
  <si>
    <r>
      <t xml:space="preserve">
</t>
    </r>
    <r>
      <rPr>
        <sz val="12"/>
        <color theme="1"/>
        <rFont val="Calibri"/>
        <family val="2"/>
        <scheme val="minor"/>
      </rPr>
      <t>Service Line Narrative - Safe Staffing Levels – February 2015
11 out fo 39 wards are  showing red for Qualified fill rates either during the DAY or at NIGHT. 6 of them have been flagged for more than 2 months. 
Although this does appear to be a lot of wards all of them have compenstated with HCA. Overall all wards achieved overall coverage even if it wasnt at the agreed planned Qualified / Unqualfied ratio as mentioned below in bullet point 3.
KMPT continues to monitoring its safe staffing levels as part of the national Safe Staffing Agenda. 
There is still some areas which are having some challenges in filling mainly in registered nursing roles, there are a number of reasons for this:- 
1. There is a National Shortage of Qualified Nurses and number of posts currently vacant and actively being recruited too across the Trust.
2. Ward Managers are stepping when required to cover clinical shifts when there are staff shortages and HCA cover is inappropriate due to patient acuity levels.
3. NHS Professionals continue to work hard to fill RN posts and on occassions ward managers / Nurse in Charge as part of the escalation process draft in HCA to ensure that there are enough staff on the ward if appropriate.</t>
    </r>
  </si>
  <si>
    <t>Chartwell</t>
  </si>
  <si>
    <t>Boughton</t>
  </si>
  <si>
    <t>Upnor</t>
  </si>
  <si>
    <t>7 wards under</t>
  </si>
  <si>
    <t>32 wards over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</si>
</sst>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8" x14ac:knownFonts="1">
    <font>
      <sz val="11"/>
      <color theme="1"/>
      <name val="Calibri"/>
      <family val="2"/>
      <scheme val="minor"/>
    </font>
    <font>
      <sz val="11"/>
      <color theme="1"/>
      <name val="Calibri"/>
      <family val="2"/>
      <scheme val="minor"/>
    </font>
    <font>
      <sz val="10"/>
      <name val="Arial"/>
      <family val="2"/>
    </font>
    <font>
      <sz val="10"/>
      <name val="MS Sans Serif"/>
      <family val="2"/>
    </font>
    <font>
      <sz val="10"/>
      <color theme="1"/>
      <name val="Arial"/>
      <family val="2"/>
    </font>
    <font>
      <b/>
      <sz val="10"/>
      <color theme="1"/>
      <name val="Arial"/>
      <family val="2"/>
    </font>
    <font>
      <sz val="8"/>
      <color theme="1"/>
      <name val="Arial"/>
      <family val="2"/>
    </font>
    <font>
      <sz val="8"/>
      <color theme="1"/>
      <name val="Calibri"/>
      <family val="2"/>
      <scheme val="minor"/>
    </font>
    <font>
      <sz val="9"/>
      <color theme="1"/>
      <name val="Arial"/>
      <family val="2"/>
    </font>
    <font>
      <b/>
      <sz val="9"/>
      <color theme="1"/>
      <name val="Arial"/>
      <family val="2"/>
    </font>
    <font>
      <b/>
      <sz val="9"/>
      <name val="Arial"/>
      <family val="2"/>
    </font>
    <font>
      <b/>
      <sz val="9"/>
      <color indexed="30"/>
      <name val="Arial"/>
      <family val="2"/>
    </font>
    <font>
      <b/>
      <sz val="9"/>
      <color theme="1"/>
      <name val="Calibri"/>
      <family val="2"/>
      <scheme val="minor"/>
    </font>
    <font>
      <sz val="9"/>
      <color theme="1"/>
      <name val="Calibri"/>
      <family val="2"/>
      <scheme val="minor"/>
    </font>
    <font>
      <b/>
      <sz val="9"/>
      <color indexed="8"/>
      <name val="Arial"/>
      <family val="2"/>
    </font>
    <font>
      <sz val="9"/>
      <name val="Arial"/>
      <family val="2"/>
    </font>
    <font>
      <sz val="9"/>
      <color indexed="8"/>
      <name val="Arial"/>
      <family val="2"/>
    </font>
    <font>
      <b/>
      <sz val="10"/>
      <color theme="1"/>
      <name val="Calibri"/>
      <family val="2"/>
      <scheme val="minor"/>
    </font>
    <font>
      <sz val="10"/>
      <color theme="1"/>
      <name val="Calibri"/>
      <family val="2"/>
      <scheme val="minor"/>
    </font>
    <font>
      <b/>
      <sz val="8"/>
      <color theme="1"/>
      <name val="Arial"/>
      <family val="2"/>
    </font>
    <font>
      <b/>
      <sz val="8"/>
      <name val="Arial"/>
      <family val="2"/>
    </font>
    <font>
      <b/>
      <sz val="8"/>
      <color theme="1"/>
      <name val="Calibri"/>
      <family val="2"/>
      <scheme val="minor"/>
    </font>
    <font>
      <b/>
      <sz val="8"/>
      <color theme="0"/>
      <name val="Arial"/>
      <family val="2"/>
    </font>
    <font>
      <sz val="8"/>
      <color indexed="8"/>
      <name val="Arial"/>
      <family val="2"/>
    </font>
    <font>
      <sz val="12"/>
      <color theme="1"/>
      <name val="Calibri"/>
      <family val="2"/>
      <scheme val="minor"/>
    </font>
    <font>
      <b/>
      <u/>
      <sz val="10"/>
      <color theme="1"/>
      <name val="Calibri"/>
      <family val="2"/>
      <scheme val="minor"/>
    </font>
    <font>
      <b/>
      <sz val="8"/>
      <name val="Calibri"/>
      <family val="2"/>
      <scheme val="minor"/>
    </font>
    <font>
      <b/>
      <sz val="8"/>
      <color theme="0"/>
      <name val="Calibri"/>
      <family val="2"/>
      <scheme val="minor"/>
    </font>
  </fonts>
  <fills count="13">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42"/>
        <bgColor indexed="64"/>
      </patternFill>
    </fill>
    <fill>
      <patternFill patternType="solid">
        <fgColor theme="1"/>
        <bgColor indexed="64"/>
      </patternFill>
    </fill>
    <fill>
      <patternFill patternType="solid">
        <fgColor theme="0"/>
        <bgColor indexed="64"/>
      </patternFill>
    </fill>
    <fill>
      <patternFill patternType="solid">
        <fgColor rgb="FF92D050"/>
        <bgColor indexed="64"/>
      </patternFill>
    </fill>
    <fill>
      <patternFill patternType="solid">
        <fgColor rgb="FF99FF99"/>
        <bgColor indexed="64"/>
      </patternFill>
    </fill>
    <fill>
      <patternFill patternType="solid">
        <fgColor rgb="FFFFFF00"/>
        <bgColor indexed="64"/>
      </patternFill>
    </fill>
    <fill>
      <patternFill patternType="solid">
        <fgColor rgb="FF7030A0"/>
        <bgColor indexed="64"/>
      </patternFill>
    </fill>
    <fill>
      <patternFill patternType="solid">
        <fgColor rgb="FF00B0F0"/>
        <bgColor indexed="64"/>
      </patternFill>
    </fill>
    <fill>
      <patternFill patternType="solid">
        <fgColor rgb="FFFF00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3" fillId="0" borderId="0"/>
    <xf numFmtId="0" fontId="2" fillId="0" borderId="0"/>
  </cellStyleXfs>
  <cellXfs count="146">
    <xf numFmtId="0" fontId="0" fillId="0" borderId="0" xfId="0"/>
    <xf numFmtId="0" fontId="4" fillId="0" borderId="0" xfId="0" applyFont="1" applyAlignment="1">
      <alignment horizontal="center" vertical="center"/>
    </xf>
    <xf numFmtId="0" fontId="7" fillId="2" borderId="0" xfId="0" applyFont="1" applyFill="1" applyProtection="1"/>
    <xf numFmtId="0" fontId="6" fillId="0" borderId="0" xfId="0" applyFont="1" applyFill="1" applyProtection="1"/>
    <xf numFmtId="0" fontId="8" fillId="5" borderId="1" xfId="0" applyFont="1" applyFill="1" applyBorder="1" applyAlignment="1">
      <alignment horizontal="center" vertical="center"/>
    </xf>
    <xf numFmtId="16" fontId="10" fillId="5" borderId="1" xfId="0" applyNumberFormat="1" applyFont="1" applyFill="1" applyBorder="1" applyAlignment="1" applyProtection="1">
      <alignment horizontal="left" vertical="center" wrapText="1"/>
    </xf>
    <xf numFmtId="16" fontId="11" fillId="5" borderId="1" xfId="0" applyNumberFormat="1" applyFont="1" applyFill="1" applyBorder="1" applyAlignment="1" applyProtection="1">
      <alignment horizontal="center" vertical="center" wrapText="1"/>
    </xf>
    <xf numFmtId="0" fontId="14" fillId="9" borderId="1" xfId="2" applyNumberFormat="1" applyFont="1" applyFill="1" applyBorder="1" applyAlignment="1" applyProtection="1">
      <alignment horizontal="left" vertical="center" wrapText="1"/>
      <protection locked="0"/>
    </xf>
    <xf numFmtId="164" fontId="15" fillId="4" borderId="1" xfId="1" applyNumberFormat="1" applyFont="1" applyFill="1" applyBorder="1" applyAlignment="1" applyProtection="1">
      <alignment horizontal="center" vertical="center"/>
      <protection hidden="1"/>
    </xf>
    <xf numFmtId="164" fontId="16" fillId="4" borderId="1" xfId="0" applyNumberFormat="1" applyFont="1" applyFill="1" applyBorder="1" applyAlignment="1" applyProtection="1">
      <alignment horizontal="center" vertical="center"/>
      <protection hidden="1"/>
    </xf>
    <xf numFmtId="164" fontId="14" fillId="4" borderId="1" xfId="0" applyNumberFormat="1" applyFont="1" applyFill="1" applyBorder="1" applyAlignment="1" applyProtection="1">
      <alignment horizontal="center" vertical="center"/>
      <protection hidden="1"/>
    </xf>
    <xf numFmtId="0" fontId="16" fillId="5" borderId="1" xfId="2" applyNumberFormat="1" applyFont="1" applyFill="1" applyBorder="1" applyAlignment="1" applyProtection="1">
      <alignment horizontal="left" vertical="center" wrapText="1"/>
      <protection locked="0"/>
    </xf>
    <xf numFmtId="164" fontId="16" fillId="5" borderId="1" xfId="0" applyNumberFormat="1" applyFont="1" applyFill="1" applyBorder="1" applyAlignment="1" applyProtection="1">
      <alignment horizontal="center" vertical="center"/>
      <protection hidden="1"/>
    </xf>
    <xf numFmtId="164" fontId="8" fillId="5" borderId="1" xfId="0" applyNumberFormat="1" applyFont="1" applyFill="1" applyBorder="1" applyAlignment="1">
      <alignment horizontal="center" vertical="center"/>
    </xf>
    <xf numFmtId="164" fontId="15" fillId="6" borderId="1" xfId="1" applyNumberFormat="1" applyFont="1" applyFill="1" applyBorder="1" applyAlignment="1" applyProtection="1">
      <alignment horizontal="center" vertical="center"/>
      <protection hidden="1"/>
    </xf>
    <xf numFmtId="164" fontId="16" fillId="6" borderId="1" xfId="0" applyNumberFormat="1" applyFont="1" applyFill="1" applyBorder="1" applyAlignment="1" applyProtection="1">
      <alignment horizontal="center" vertical="center"/>
      <protection hidden="1"/>
    </xf>
    <xf numFmtId="0" fontId="14" fillId="5" borderId="1" xfId="2" applyNumberFormat="1" applyFont="1" applyFill="1" applyBorder="1" applyAlignment="1" applyProtection="1">
      <alignment horizontal="left" vertical="center" wrapText="1"/>
      <protection locked="0"/>
    </xf>
    <xf numFmtId="0" fontId="16" fillId="0" borderId="1" xfId="2" applyNumberFormat="1" applyFont="1" applyFill="1" applyBorder="1" applyAlignment="1" applyProtection="1">
      <alignment horizontal="left" vertical="center" wrapText="1"/>
      <protection locked="0"/>
    </xf>
    <xf numFmtId="0" fontId="8" fillId="6" borderId="0" xfId="0" applyFont="1" applyFill="1" applyAlignment="1">
      <alignment horizontal="left" vertical="center"/>
    </xf>
    <xf numFmtId="0" fontId="8" fillId="6" borderId="3" xfId="0" applyFont="1" applyFill="1" applyBorder="1" applyAlignment="1">
      <alignment horizontal="center" vertical="center"/>
    </xf>
    <xf numFmtId="164" fontId="16" fillId="4" borderId="0" xfId="0" applyNumberFormat="1" applyFont="1" applyFill="1" applyBorder="1" applyAlignment="1" applyProtection="1">
      <alignment horizontal="center" vertical="center"/>
      <protection hidden="1"/>
    </xf>
    <xf numFmtId="164" fontId="15" fillId="4" borderId="0" xfId="1" applyNumberFormat="1" applyFont="1" applyFill="1" applyBorder="1" applyAlignment="1" applyProtection="1">
      <alignment horizontal="center" vertical="center"/>
      <protection hidden="1"/>
    </xf>
    <xf numFmtId="0" fontId="8" fillId="5" borderId="0" xfId="0" applyFont="1" applyFill="1" applyAlignment="1">
      <alignment horizontal="left" vertical="center"/>
    </xf>
    <xf numFmtId="164" fontId="16" fillId="5" borderId="0" xfId="0" applyNumberFormat="1" applyFont="1" applyFill="1" applyBorder="1" applyAlignment="1" applyProtection="1">
      <alignment horizontal="center" vertical="center"/>
      <protection hidden="1"/>
    </xf>
    <xf numFmtId="0" fontId="8" fillId="6" borderId="2" xfId="0" applyFont="1" applyFill="1" applyBorder="1" applyAlignment="1">
      <alignment horizontal="center" vertical="center"/>
    </xf>
    <xf numFmtId="0" fontId="8" fillId="0" borderId="0" xfId="0" applyFont="1" applyAlignment="1">
      <alignment horizontal="center" vertical="center"/>
    </xf>
    <xf numFmtId="0" fontId="8" fillId="5" borderId="0" xfId="0" applyFont="1" applyFill="1" applyAlignment="1">
      <alignment horizontal="center" vertical="center"/>
    </xf>
    <xf numFmtId="0" fontId="8" fillId="6" borderId="0" xfId="0" applyFont="1" applyFill="1" applyAlignment="1">
      <alignment horizontal="center" vertical="center"/>
    </xf>
    <xf numFmtId="164" fontId="8" fillId="6" borderId="4" xfId="0" applyNumberFormat="1" applyFont="1" applyFill="1" applyBorder="1" applyAlignment="1">
      <alignment horizontal="center" vertical="center"/>
    </xf>
    <xf numFmtId="0" fontId="8" fillId="0" borderId="0" xfId="0" applyFont="1" applyAlignment="1">
      <alignment horizontal="left" vertical="center"/>
    </xf>
    <xf numFmtId="164" fontId="8" fillId="0" borderId="0" xfId="0" applyNumberFormat="1" applyFont="1" applyAlignment="1">
      <alignment horizontal="left" vertical="center"/>
    </xf>
    <xf numFmtId="0" fontId="13" fillId="2" borderId="0" xfId="0" applyFont="1" applyFill="1" applyProtection="1"/>
    <xf numFmtId="0" fontId="15" fillId="4" borderId="0" xfId="0" applyFont="1" applyFill="1" applyBorder="1" applyAlignment="1" applyProtection="1">
      <alignment horizontal="center" vertical="center"/>
      <protection hidden="1"/>
    </xf>
    <xf numFmtId="164" fontId="16" fillId="4" borderId="0" xfId="0" applyNumberFormat="1" applyFont="1" applyFill="1" applyBorder="1" applyAlignment="1" applyProtection="1">
      <alignment horizontal="center"/>
      <protection hidden="1"/>
    </xf>
    <xf numFmtId="164" fontId="16" fillId="5" borderId="0" xfId="0" applyNumberFormat="1" applyFont="1" applyFill="1" applyBorder="1" applyAlignment="1" applyProtection="1">
      <alignment horizontal="center"/>
      <protection hidden="1"/>
    </xf>
    <xf numFmtId="0" fontId="16" fillId="2" borderId="0" xfId="0" applyFont="1" applyFill="1" applyBorder="1" applyProtection="1">
      <protection hidden="1"/>
    </xf>
    <xf numFmtId="0" fontId="16" fillId="5" borderId="0" xfId="0" applyFont="1" applyFill="1" applyProtection="1">
      <protection hidden="1"/>
    </xf>
    <xf numFmtId="0" fontId="16" fillId="2" borderId="0" xfId="0" applyFont="1" applyFill="1" applyProtection="1">
      <protection hidden="1"/>
    </xf>
    <xf numFmtId="0" fontId="16" fillId="4" borderId="0" xfId="0" applyFont="1" applyFill="1" applyProtection="1">
      <protection hidden="1"/>
    </xf>
    <xf numFmtId="0" fontId="13" fillId="5" borderId="0" xfId="0" applyFont="1" applyFill="1" applyProtection="1"/>
    <xf numFmtId="164" fontId="15" fillId="4" borderId="5" xfId="1" applyNumberFormat="1" applyFont="1" applyFill="1" applyBorder="1" applyAlignment="1" applyProtection="1">
      <alignment horizontal="center" vertical="center"/>
      <protection hidden="1"/>
    </xf>
    <xf numFmtId="164" fontId="16" fillId="4" borderId="5" xfId="0" applyNumberFormat="1" applyFont="1" applyFill="1" applyBorder="1" applyAlignment="1" applyProtection="1">
      <alignment horizontal="center" vertical="center"/>
      <protection hidden="1"/>
    </xf>
    <xf numFmtId="164" fontId="14" fillId="4" borderId="5" xfId="0" applyNumberFormat="1" applyFont="1" applyFill="1" applyBorder="1" applyAlignment="1" applyProtection="1">
      <alignment horizontal="center" vertical="center"/>
      <protection hidden="1"/>
    </xf>
    <xf numFmtId="0" fontId="16" fillId="5" borderId="5" xfId="2" applyNumberFormat="1" applyFont="1" applyFill="1" applyBorder="1" applyAlignment="1" applyProtection="1">
      <alignment horizontal="left" vertical="center" wrapText="1"/>
      <protection locked="0"/>
    </xf>
    <xf numFmtId="164" fontId="16" fillId="5" borderId="5" xfId="0" applyNumberFormat="1" applyFont="1" applyFill="1" applyBorder="1" applyAlignment="1" applyProtection="1">
      <alignment horizontal="center" vertical="center"/>
      <protection hidden="1"/>
    </xf>
    <xf numFmtId="164" fontId="8" fillId="5" borderId="5" xfId="0" applyNumberFormat="1" applyFont="1" applyFill="1" applyBorder="1" applyAlignment="1">
      <alignment horizontal="center" vertical="center"/>
    </xf>
    <xf numFmtId="164" fontId="15" fillId="6" borderId="5" xfId="1" applyNumberFormat="1" applyFont="1" applyFill="1" applyBorder="1" applyAlignment="1" applyProtection="1">
      <alignment horizontal="center" vertical="center"/>
      <protection hidden="1"/>
    </xf>
    <xf numFmtId="164" fontId="16" fillId="6" borderId="5" xfId="0" applyNumberFormat="1" applyFont="1" applyFill="1" applyBorder="1" applyAlignment="1" applyProtection="1">
      <alignment horizontal="center" vertical="center"/>
      <protection hidden="1"/>
    </xf>
    <xf numFmtId="0" fontId="9" fillId="0" borderId="1" xfId="0" applyFont="1" applyFill="1" applyBorder="1" applyAlignment="1">
      <alignment horizontal="left" vertical="center"/>
    </xf>
    <xf numFmtId="0" fontId="9" fillId="5" borderId="1" xfId="0" applyFont="1" applyFill="1" applyBorder="1" applyAlignment="1">
      <alignment horizontal="left" vertical="center"/>
    </xf>
    <xf numFmtId="0" fontId="12" fillId="5" borderId="1" xfId="0" applyFont="1" applyFill="1" applyBorder="1" applyAlignment="1">
      <alignment horizontal="center" vertical="center" wrapText="1"/>
    </xf>
    <xf numFmtId="0" fontId="9" fillId="5" borderId="1" xfId="0" applyFont="1" applyFill="1" applyBorder="1" applyAlignment="1">
      <alignment horizontal="center" vertical="center"/>
    </xf>
    <xf numFmtId="17" fontId="9" fillId="5" borderId="1" xfId="0" applyNumberFormat="1" applyFont="1" applyFill="1" applyBorder="1" applyAlignment="1">
      <alignment horizontal="center" vertical="center"/>
    </xf>
    <xf numFmtId="0" fontId="5" fillId="0" borderId="1" xfId="0" applyFont="1" applyBorder="1" applyAlignment="1">
      <alignment horizontal="center" vertical="center"/>
    </xf>
    <xf numFmtId="0" fontId="10" fillId="0" borderId="1" xfId="0" applyFont="1" applyFill="1" applyBorder="1" applyAlignment="1" applyProtection="1">
      <alignment horizontal="left" vertical="center" wrapText="1"/>
    </xf>
    <xf numFmtId="0" fontId="10" fillId="5" borderId="1" xfId="0" applyFont="1" applyFill="1" applyBorder="1" applyAlignment="1" applyProtection="1">
      <alignment horizontal="left" vertical="center" wrapText="1"/>
    </xf>
    <xf numFmtId="0" fontId="13"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4" fillId="0" borderId="1" xfId="0" applyFont="1" applyBorder="1" applyAlignment="1">
      <alignment horizontal="center" vertical="center"/>
    </xf>
    <xf numFmtId="0" fontId="16" fillId="0" borderId="5" xfId="2" applyNumberFormat="1" applyFont="1" applyFill="1" applyBorder="1" applyAlignment="1" applyProtection="1">
      <alignment horizontal="left" vertical="center" wrapText="1"/>
      <protection locked="0"/>
    </xf>
    <xf numFmtId="0" fontId="7" fillId="6" borderId="0" xfId="0" applyFont="1" applyFill="1" applyProtection="1"/>
    <xf numFmtId="0" fontId="4" fillId="6" borderId="0" xfId="0" applyFont="1" applyFill="1" applyAlignment="1">
      <alignment horizontal="left" vertical="center"/>
    </xf>
    <xf numFmtId="0" fontId="8" fillId="0" borderId="1" xfId="0" applyFont="1" applyFill="1" applyBorder="1" applyAlignment="1" applyProtection="1">
      <alignment horizontal="left" vertical="top"/>
    </xf>
    <xf numFmtId="0" fontId="8" fillId="0" borderId="5" xfId="0" applyFont="1" applyFill="1" applyBorder="1" applyAlignment="1" applyProtection="1">
      <alignment horizontal="left" vertical="top"/>
    </xf>
    <xf numFmtId="0" fontId="9" fillId="9" borderId="1" xfId="0" applyFont="1" applyFill="1" applyBorder="1" applyAlignment="1" applyProtection="1">
      <alignment horizontal="left" vertical="top"/>
    </xf>
    <xf numFmtId="0" fontId="8" fillId="6" borderId="0" xfId="0" applyFont="1" applyFill="1" applyAlignment="1" applyProtection="1">
      <alignment horizontal="left" vertical="top"/>
    </xf>
    <xf numFmtId="0" fontId="13" fillId="6" borderId="0" xfId="0" applyFont="1" applyFill="1" applyAlignment="1" applyProtection="1">
      <alignment horizontal="left" vertical="top"/>
    </xf>
    <xf numFmtId="0" fontId="8" fillId="6" borderId="0" xfId="0" applyFont="1" applyFill="1" applyAlignment="1">
      <alignment horizontal="left" vertical="top"/>
    </xf>
    <xf numFmtId="0" fontId="8" fillId="0" borderId="0" xfId="0" applyFont="1" applyAlignment="1">
      <alignment horizontal="left" vertical="top"/>
    </xf>
    <xf numFmtId="0" fontId="13" fillId="2" borderId="0" xfId="0" applyFont="1" applyFill="1" applyAlignment="1" applyProtection="1">
      <alignment horizontal="left" vertical="top"/>
    </xf>
    <xf numFmtId="0" fontId="18" fillId="6" borderId="0" xfId="0" applyFont="1" applyFill="1" applyAlignment="1">
      <alignment horizontal="center" vertical="center"/>
    </xf>
    <xf numFmtId="0" fontId="19" fillId="0" borderId="0" xfId="0" applyFont="1" applyFill="1" applyAlignment="1">
      <alignment horizontal="left" vertical="center"/>
    </xf>
    <xf numFmtId="0" fontId="7" fillId="0" borderId="0" xfId="0" applyFont="1" applyAlignment="1">
      <alignment horizontal="center" vertical="center"/>
    </xf>
    <xf numFmtId="0" fontId="7" fillId="0" borderId="0" xfId="0" applyFont="1"/>
    <xf numFmtId="0" fontId="20" fillId="0" borderId="0" xfId="0" applyFont="1" applyFill="1" applyAlignment="1" applyProtection="1">
      <alignment horizontal="left" vertical="center" wrapText="1"/>
    </xf>
    <xf numFmtId="0" fontId="7" fillId="6" borderId="0" xfId="0" applyFont="1" applyFill="1"/>
    <xf numFmtId="0" fontId="22" fillId="7" borderId="1" xfId="2" applyNumberFormat="1" applyFont="1" applyFill="1" applyBorder="1" applyAlignment="1" applyProtection="1">
      <alignment horizontal="left" vertical="center" wrapText="1"/>
      <protection locked="0"/>
    </xf>
    <xf numFmtId="0" fontId="23" fillId="0" borderId="1" xfId="2" applyNumberFormat="1" applyFont="1" applyFill="1" applyBorder="1" applyAlignment="1" applyProtection="1">
      <alignment horizontal="left" vertical="center" wrapText="1"/>
      <protection locked="0"/>
    </xf>
    <xf numFmtId="0" fontId="7" fillId="6" borderId="0" xfId="0" applyFont="1" applyFill="1" applyAlignment="1">
      <alignment wrapText="1"/>
    </xf>
    <xf numFmtId="0" fontId="7" fillId="12" borderId="14" xfId="0" applyFont="1" applyFill="1" applyBorder="1" applyAlignment="1">
      <alignment wrapText="1"/>
    </xf>
    <xf numFmtId="0" fontId="7" fillId="0" borderId="0" xfId="0" applyFont="1" applyAlignment="1">
      <alignment wrapText="1"/>
    </xf>
    <xf numFmtId="0" fontId="22" fillId="12" borderId="1" xfId="2" applyNumberFormat="1" applyFont="1" applyFill="1" applyBorder="1" applyAlignment="1" applyProtection="1">
      <alignment horizontal="left" vertical="center" wrapText="1"/>
      <protection locked="0"/>
    </xf>
    <xf numFmtId="0" fontId="7" fillId="7" borderId="14" xfId="0" applyFont="1" applyFill="1" applyBorder="1" applyAlignment="1">
      <alignment wrapText="1"/>
    </xf>
    <xf numFmtId="0" fontId="7" fillId="0" borderId="14" xfId="0" applyFont="1" applyBorder="1" applyAlignment="1">
      <alignment wrapText="1"/>
    </xf>
    <xf numFmtId="0" fontId="22" fillId="10" borderId="1" xfId="2" applyNumberFormat="1" applyFont="1" applyFill="1" applyBorder="1" applyAlignment="1" applyProtection="1">
      <alignment horizontal="left" vertical="center" wrapText="1"/>
      <protection locked="0"/>
    </xf>
    <xf numFmtId="0" fontId="7" fillId="9" borderId="14" xfId="0" applyFont="1" applyFill="1" applyBorder="1" applyAlignment="1">
      <alignment wrapText="1"/>
    </xf>
    <xf numFmtId="0" fontId="7" fillId="11" borderId="14" xfId="0" applyFont="1" applyFill="1" applyBorder="1" applyAlignment="1">
      <alignment wrapText="1"/>
    </xf>
    <xf numFmtId="0" fontId="7" fillId="10" borderId="16" xfId="0" applyFont="1" applyFill="1" applyBorder="1" applyAlignment="1">
      <alignment wrapText="1"/>
    </xf>
    <xf numFmtId="0" fontId="6" fillId="6" borderId="0" xfId="0" applyFont="1" applyFill="1" applyAlignment="1">
      <alignment horizontal="left" vertical="center"/>
    </xf>
    <xf numFmtId="0" fontId="7" fillId="6" borderId="0" xfId="0" applyFont="1" applyFill="1" applyAlignment="1">
      <alignment horizontal="center" vertical="center"/>
    </xf>
    <xf numFmtId="0" fontId="7" fillId="6" borderId="0" xfId="0" applyFont="1" applyFill="1" applyAlignment="1" applyProtection="1">
      <alignment horizontal="center" vertical="center"/>
    </xf>
    <xf numFmtId="0" fontId="6" fillId="0" borderId="0" xfId="0" applyFont="1" applyAlignment="1">
      <alignment horizontal="left" vertical="center"/>
    </xf>
    <xf numFmtId="0" fontId="22" fillId="11" borderId="14" xfId="0" applyFont="1" applyFill="1" applyBorder="1" applyAlignment="1" applyProtection="1">
      <alignment horizontal="left" vertical="center" wrapText="1"/>
    </xf>
    <xf numFmtId="0" fontId="22" fillId="10" borderId="14" xfId="0" applyFont="1" applyFill="1" applyBorder="1" applyAlignment="1" applyProtection="1">
      <alignment horizontal="left" vertical="center" wrapText="1"/>
    </xf>
    <xf numFmtId="0" fontId="20" fillId="9" borderId="14" xfId="0" applyFont="1" applyFill="1" applyBorder="1" applyAlignment="1" applyProtection="1">
      <alignment horizontal="left" vertical="center" wrapText="1"/>
    </xf>
    <xf numFmtId="0" fontId="20" fillId="9" borderId="1" xfId="2" applyNumberFormat="1" applyFont="1" applyFill="1" applyBorder="1" applyAlignment="1" applyProtection="1">
      <alignment horizontal="left" vertical="center" wrapText="1"/>
      <protection locked="0"/>
    </xf>
    <xf numFmtId="0" fontId="7" fillId="6" borderId="0" xfId="0" applyFont="1" applyFill="1" applyAlignment="1">
      <alignment horizontal="center" vertical="center" wrapText="1"/>
    </xf>
    <xf numFmtId="0" fontId="7" fillId="6" borderId="15" xfId="0" applyFont="1" applyFill="1" applyBorder="1" applyAlignment="1">
      <alignment horizontal="left" vertical="center" wrapText="1"/>
    </xf>
    <xf numFmtId="0" fontId="7" fillId="0" borderId="15" xfId="0" applyFont="1" applyBorder="1" applyAlignment="1">
      <alignment horizontal="left" vertical="center" wrapText="1"/>
    </xf>
    <xf numFmtId="0" fontId="7" fillId="0" borderId="17" xfId="0" applyFont="1" applyBorder="1" applyAlignment="1">
      <alignment horizontal="left" vertical="center" wrapText="1"/>
    </xf>
    <xf numFmtId="0" fontId="18" fillId="6" borderId="0" xfId="0" applyFont="1" applyFill="1" applyProtection="1"/>
    <xf numFmtId="0" fontId="25" fillId="6" borderId="0" xfId="0" applyFont="1" applyFill="1" applyProtection="1"/>
    <xf numFmtId="0" fontId="17" fillId="6" borderId="0" xfId="0" applyFont="1" applyFill="1" applyAlignment="1" applyProtection="1">
      <alignment horizontal="center" vertical="center" wrapText="1"/>
    </xf>
    <xf numFmtId="0" fontId="17" fillId="6" borderId="0" xfId="0" applyFont="1" applyFill="1" applyAlignment="1">
      <alignment horizontal="center" vertical="center" wrapText="1"/>
    </xf>
    <xf numFmtId="0" fontId="18" fillId="6" borderId="0" xfId="0" applyFont="1" applyFill="1" applyAlignment="1">
      <alignment horizontal="center" vertical="center" wrapText="1"/>
    </xf>
    <xf numFmtId="0" fontId="7" fillId="6" borderId="0" xfId="0" applyFont="1" applyFill="1" applyAlignment="1" applyProtection="1">
      <alignment horizontal="center" vertical="center" wrapText="1"/>
    </xf>
    <xf numFmtId="49" fontId="7" fillId="0" borderId="1" xfId="0" applyNumberFormat="1" applyFont="1" applyBorder="1" applyAlignment="1">
      <alignment horizontal="center" vertical="center" wrapText="1"/>
    </xf>
    <xf numFmtId="0" fontId="22" fillId="11" borderId="1" xfId="2" applyNumberFormat="1" applyFont="1" applyFill="1" applyBorder="1" applyAlignment="1" applyProtection="1">
      <alignment horizontal="left" vertical="center" wrapText="1"/>
      <protection locked="0"/>
    </xf>
    <xf numFmtId="0" fontId="20" fillId="9" borderId="24" xfId="2" applyNumberFormat="1" applyFont="1" applyFill="1" applyBorder="1" applyAlignment="1" applyProtection="1">
      <alignment horizontal="left" vertical="center" wrapText="1"/>
      <protection locked="0"/>
    </xf>
    <xf numFmtId="0" fontId="26" fillId="9" borderId="0" xfId="0" applyFont="1" applyFill="1" applyProtection="1"/>
    <xf numFmtId="0" fontId="27" fillId="10" borderId="0" xfId="0" applyFont="1" applyFill="1" applyProtection="1"/>
    <xf numFmtId="17" fontId="10" fillId="8" borderId="1" xfId="0" applyNumberFormat="1" applyFont="1" applyFill="1" applyBorder="1" applyAlignment="1" applyProtection="1">
      <alignment horizontal="center" vertical="center" wrapText="1"/>
    </xf>
    <xf numFmtId="0" fontId="10" fillId="8" borderId="1" xfId="0" applyFont="1" applyFill="1" applyBorder="1" applyAlignment="1" applyProtection="1">
      <alignment horizontal="center" vertical="center" wrapText="1"/>
    </xf>
    <xf numFmtId="16" fontId="11" fillId="8" borderId="1" xfId="0" applyNumberFormat="1" applyFont="1" applyFill="1" applyBorder="1" applyAlignment="1" applyProtection="1">
      <alignment horizontal="center" vertical="center" wrapText="1"/>
    </xf>
    <xf numFmtId="0" fontId="13" fillId="8" borderId="1" xfId="0" applyFont="1" applyFill="1" applyBorder="1" applyAlignment="1">
      <alignment horizontal="center" vertical="center" wrapText="1"/>
    </xf>
    <xf numFmtId="16" fontId="11" fillId="6" borderId="1" xfId="0" applyNumberFormat="1" applyFont="1" applyFill="1" applyBorder="1" applyAlignment="1" applyProtection="1">
      <alignment horizontal="center" vertical="center" wrapText="1"/>
    </xf>
    <xf numFmtId="16" fontId="11" fillId="3" borderId="1" xfId="0" applyNumberFormat="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9" fillId="0" borderId="1" xfId="0" applyFont="1" applyFill="1" applyBorder="1" applyAlignment="1" applyProtection="1">
      <alignment horizontal="left" vertical="top"/>
    </xf>
    <xf numFmtId="17" fontId="9" fillId="6" borderId="1" xfId="0" applyNumberFormat="1" applyFont="1" applyFill="1" applyBorder="1" applyAlignment="1">
      <alignment horizontal="center" vertical="center"/>
    </xf>
    <xf numFmtId="0" fontId="9" fillId="6" borderId="1" xfId="0" applyFont="1" applyFill="1" applyBorder="1" applyAlignment="1">
      <alignment horizontal="center" vertical="center"/>
    </xf>
    <xf numFmtId="0" fontId="8" fillId="6" borderId="1" xfId="0" applyFont="1" applyFill="1" applyBorder="1" applyAlignment="1">
      <alignment horizontal="center" vertical="center" wrapText="1"/>
    </xf>
    <xf numFmtId="16" fontId="10" fillId="0" borderId="1" xfId="0" applyNumberFormat="1" applyFont="1" applyFill="1" applyBorder="1" applyAlignment="1" applyProtection="1">
      <alignment horizontal="left" vertical="center" wrapText="1"/>
    </xf>
    <xf numFmtId="17" fontId="9" fillId="7" borderId="1" xfId="0" applyNumberFormat="1" applyFont="1" applyFill="1" applyBorder="1" applyAlignment="1">
      <alignment horizontal="center" vertical="center"/>
    </xf>
    <xf numFmtId="0" fontId="0" fillId="6" borderId="6" xfId="0" applyFont="1" applyFill="1" applyBorder="1" applyAlignment="1">
      <alignment horizontal="center" vertical="top" wrapText="1"/>
    </xf>
    <xf numFmtId="0" fontId="0" fillId="6" borderId="18" xfId="0" applyFont="1" applyFill="1" applyBorder="1" applyAlignment="1">
      <alignment horizontal="center" vertical="top" wrapText="1"/>
    </xf>
    <xf numFmtId="0" fontId="0" fillId="6" borderId="7" xfId="0" applyFont="1" applyFill="1" applyBorder="1" applyAlignment="1">
      <alignment horizontal="center" vertical="top" wrapText="1"/>
    </xf>
    <xf numFmtId="0" fontId="0" fillId="6" borderId="8" xfId="0" applyFont="1" applyFill="1" applyBorder="1" applyAlignment="1">
      <alignment horizontal="center" vertical="top" wrapText="1"/>
    </xf>
    <xf numFmtId="0" fontId="0" fillId="6" borderId="0" xfId="0" applyFont="1" applyFill="1" applyBorder="1" applyAlignment="1">
      <alignment horizontal="center" vertical="top" wrapText="1"/>
    </xf>
    <xf numFmtId="0" fontId="0" fillId="6" borderId="9" xfId="0" applyFont="1" applyFill="1" applyBorder="1" applyAlignment="1">
      <alignment horizontal="center" vertical="top" wrapText="1"/>
    </xf>
    <xf numFmtId="0" fontId="0" fillId="6" borderId="10" xfId="0" applyFont="1" applyFill="1" applyBorder="1" applyAlignment="1">
      <alignment horizontal="center" vertical="top" wrapText="1"/>
    </xf>
    <xf numFmtId="0" fontId="0" fillId="6" borderId="19" xfId="0" applyFont="1" applyFill="1" applyBorder="1" applyAlignment="1">
      <alignment horizontal="center" vertical="top" wrapText="1"/>
    </xf>
    <xf numFmtId="0" fontId="0" fillId="6" borderId="11" xfId="0" applyFont="1" applyFill="1" applyBorder="1" applyAlignment="1">
      <alignment horizontal="center" vertical="top" wrapText="1"/>
    </xf>
    <xf numFmtId="0" fontId="19" fillId="0" borderId="20" xfId="0" applyFont="1" applyFill="1" applyBorder="1" applyAlignment="1" applyProtection="1">
      <alignment horizontal="center" vertical="center"/>
    </xf>
    <xf numFmtId="0" fontId="19" fillId="0" borderId="23" xfId="0" applyFont="1" applyFill="1" applyBorder="1" applyAlignment="1" applyProtection="1">
      <alignment horizontal="center" vertical="center"/>
    </xf>
    <xf numFmtId="16" fontId="20" fillId="0" borderId="21" xfId="0" applyNumberFormat="1" applyFont="1" applyFill="1" applyBorder="1" applyAlignment="1" applyProtection="1">
      <alignment horizontal="left" vertical="center" wrapText="1"/>
    </xf>
    <xf numFmtId="16" fontId="20" fillId="0" borderId="1" xfId="0" applyNumberFormat="1" applyFont="1" applyFill="1" applyBorder="1" applyAlignment="1" applyProtection="1">
      <alignment horizontal="left" vertical="center" wrapText="1"/>
    </xf>
    <xf numFmtId="0" fontId="21" fillId="6" borderId="12" xfId="0" applyFont="1" applyFill="1" applyBorder="1" applyAlignment="1">
      <alignment horizontal="center"/>
    </xf>
    <xf numFmtId="0" fontId="21" fillId="6" borderId="13" xfId="0" applyFont="1" applyFill="1" applyBorder="1" applyAlignment="1">
      <alignment horizontal="center"/>
    </xf>
    <xf numFmtId="16" fontId="20" fillId="0" borderId="22" xfId="0" applyNumberFormat="1" applyFont="1" applyFill="1" applyBorder="1" applyAlignment="1" applyProtection="1">
      <alignment horizontal="center" vertical="center" wrapText="1"/>
    </xf>
    <xf numFmtId="16" fontId="20" fillId="0" borderId="5" xfId="0" applyNumberFormat="1" applyFont="1" applyFill="1" applyBorder="1" applyAlignment="1" applyProtection="1">
      <alignment horizontal="center" vertical="center" wrapText="1"/>
    </xf>
    <xf numFmtId="0" fontId="21" fillId="0" borderId="24"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1" xfId="0" applyFont="1" applyBorder="1" applyAlignment="1">
      <alignment horizontal="center" vertical="center"/>
    </xf>
    <xf numFmtId="0" fontId="21" fillId="0" borderId="25" xfId="0" applyFont="1" applyBorder="1" applyAlignment="1">
      <alignment horizontal="center" vertical="center" wrapText="1"/>
    </xf>
    <xf numFmtId="0" fontId="21" fillId="0" borderId="26" xfId="0" applyFont="1" applyBorder="1" applyAlignment="1">
      <alignment horizontal="center" vertical="center" wrapText="1"/>
    </xf>
  </cellXfs>
  <cellStyles count="4">
    <cellStyle name="Normal" xfId="0" builtinId="0"/>
    <cellStyle name="Normal 2" xfId="3"/>
    <cellStyle name="Normal_TemplateDownload" xfId="2"/>
    <cellStyle name="Percent" xfId="1" builtinId="5"/>
  </cellStyles>
  <dxfs count="165">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ill>
        <patternFill>
          <bgColor indexed="10"/>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s>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4</xdr:row>
      <xdr:rowOff>0</xdr:rowOff>
    </xdr:from>
    <xdr:ext cx="9525" cy="0"/>
    <xdr:pic>
      <xdr:nvPicPr>
        <xdr:cNvPr id="2" name="Picture 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8"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2"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3"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4"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6"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7"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9"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0"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1"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3"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5"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6"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7"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8"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3"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4"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5"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7"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8"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9"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0"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1"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2"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3"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4"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5"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6"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7"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8"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9"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0"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1"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2"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3"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4"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5"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6"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7"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8"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9"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0"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1"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3"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5"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6"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7"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9"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0"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1"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2"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3"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4"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5"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6"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7"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8"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9"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0"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1"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2"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3"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4"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5"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6"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7"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8"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0"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1"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3"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5"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6"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7"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8"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9"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1"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3"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5"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9</xdr:col>
      <xdr:colOff>0</xdr:colOff>
      <xdr:row>6</xdr:row>
      <xdr:rowOff>0</xdr:rowOff>
    </xdr:from>
    <xdr:to>
      <xdr:col>9</xdr:col>
      <xdr:colOff>9525</xdr:colOff>
      <xdr:row>6</xdr:row>
      <xdr:rowOff>0</xdr:rowOff>
    </xdr:to>
    <xdr:pic>
      <xdr:nvPicPr>
        <xdr:cNvPr id="228" name="Picture 22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29"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30"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31"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32"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33"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34"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35"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36"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37"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39"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40"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24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42"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243"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44"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24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46"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24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48"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249"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50"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51"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252"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253"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254"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255"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56"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25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58"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259"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60"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61"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62"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63"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64"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65"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66"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67"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68"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69"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70"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71"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72"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73"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74"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75"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76"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77"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78"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79"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80"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81"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82"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283"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84"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28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86"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28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88"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289"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90"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29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92"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93"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94"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95"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96"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97"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98"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299"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300"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301"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9</xdr:col>
      <xdr:colOff>9525</xdr:colOff>
      <xdr:row>6</xdr:row>
      <xdr:rowOff>0</xdr:rowOff>
    </xdr:to>
    <xdr:pic>
      <xdr:nvPicPr>
        <xdr:cNvPr id="302"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303"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304"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305"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306"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307"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308"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309"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310"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311"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312"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313"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31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31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316"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317"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318"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319"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320"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321"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32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323"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324" name="Picture 32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32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326"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327" name="Picture 3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xdr:row>
      <xdr:rowOff>0</xdr:rowOff>
    </xdr:from>
    <xdr:to>
      <xdr:col>12</xdr:col>
      <xdr:colOff>104775</xdr:colOff>
      <xdr:row>6</xdr:row>
      <xdr:rowOff>0</xdr:rowOff>
    </xdr:to>
    <xdr:pic>
      <xdr:nvPicPr>
        <xdr:cNvPr id="32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9</xdr:col>
      <xdr:colOff>0</xdr:colOff>
      <xdr:row>6</xdr:row>
      <xdr:rowOff>0</xdr:rowOff>
    </xdr:from>
    <xdr:ext cx="1933575" cy="0"/>
    <xdr:pic>
      <xdr:nvPicPr>
        <xdr:cNvPr id="32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30"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31"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3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33"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3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35"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36"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37"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38"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39"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4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41"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4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43"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4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45"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46"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47"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48"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49"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50"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51"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52"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53"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54"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5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5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57"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58"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59"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6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61"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62"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63"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64"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65"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6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67" name="Picture 3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68"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69"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70" name="Picture 36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7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72"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73"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7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7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76"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77"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78"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79"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80"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81"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8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83"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84"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8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86"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87"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8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89"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90"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91"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92"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93"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94"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95"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96"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97"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98"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399"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00"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01"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02"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03"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04"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05"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06"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07"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08"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09"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10" name="Picture 4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11"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1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13" name="Picture 4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14"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1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1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17"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18"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19"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2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21"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22"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23"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24"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25"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2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27"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28"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29"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30"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3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32"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33"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34"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35"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36"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37"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38"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39"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40"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41"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42"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43"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44"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45"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46"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47"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48"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49"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5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51"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52"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53" name="Picture 45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54"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55"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56" name="Picture 4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6</xdr:row>
      <xdr:rowOff>0</xdr:rowOff>
    </xdr:from>
    <xdr:ext cx="1933575" cy="0"/>
    <xdr:pic>
      <xdr:nvPicPr>
        <xdr:cNvPr id="457"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9</xdr:col>
      <xdr:colOff>0</xdr:colOff>
      <xdr:row>14</xdr:row>
      <xdr:rowOff>0</xdr:rowOff>
    </xdr:from>
    <xdr:to>
      <xdr:col>9</xdr:col>
      <xdr:colOff>9525</xdr:colOff>
      <xdr:row>14</xdr:row>
      <xdr:rowOff>0</xdr:rowOff>
    </xdr:to>
    <xdr:pic>
      <xdr:nvPicPr>
        <xdr:cNvPr id="559" name="Picture 5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560"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561"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562"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563"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564"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565"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566"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567"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568"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56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570"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571"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572"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573"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57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575"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57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577"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578"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579"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58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581"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582"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58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58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58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58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587"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588"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589"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59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591"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592"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593"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594"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595"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596"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597"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598"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599"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600"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601"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602"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603"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604"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605"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606"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607"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608"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609"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610"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611"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612"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613"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614"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615"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61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617"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618"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619"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620"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621"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622"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623"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624"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625"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626"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627"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628"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629"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630"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631"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632"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9</xdr:col>
      <xdr:colOff>9525</xdr:colOff>
      <xdr:row>14</xdr:row>
      <xdr:rowOff>0</xdr:rowOff>
    </xdr:to>
    <xdr:pic>
      <xdr:nvPicPr>
        <xdr:cNvPr id="633"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634"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635"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636"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637"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638"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639"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640"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64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642"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643"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644"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645"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64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64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648"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64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65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65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65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653"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65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655"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65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65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658" name="Picture 65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xdr:row>
      <xdr:rowOff>0</xdr:rowOff>
    </xdr:from>
    <xdr:to>
      <xdr:col>12</xdr:col>
      <xdr:colOff>104775</xdr:colOff>
      <xdr:row>14</xdr:row>
      <xdr:rowOff>0</xdr:rowOff>
    </xdr:to>
    <xdr:pic>
      <xdr:nvPicPr>
        <xdr:cNvPr id="659"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0</xdr:colOff>
      <xdr:row>6</xdr:row>
      <xdr:rowOff>0</xdr:rowOff>
    </xdr:from>
    <xdr:ext cx="9525" cy="0"/>
    <xdr:pic>
      <xdr:nvPicPr>
        <xdr:cNvPr id="1323" name="Picture 13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24"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25"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26"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27"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28"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29"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3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31"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32"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34"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35"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33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37"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338"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39"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34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41"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342"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43"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34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45"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46"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347"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348"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349"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35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51"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35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53"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35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55"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56"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57"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58"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59"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60"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61"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62"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63"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64"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65"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66"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67"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68"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69"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70"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71"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72"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73"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74"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75"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76"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77"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378"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79"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38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81"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38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83"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38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85"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38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87"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88"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89"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90"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91"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92"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93"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94"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95"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96"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97"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398"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399"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00"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01"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02"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03"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04"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05"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06"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0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0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0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1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1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1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1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1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1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1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1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1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19" name="Picture 14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2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2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22" name="Picture 14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2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24"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25"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26"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27"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28"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29"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30"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31"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32"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33"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34"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35"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36"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37"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38"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39"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40"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41"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42"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43"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44"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45"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46"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47"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48"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49"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50"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5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52"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53"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5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55"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56"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57"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58"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59"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60"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61"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62" name="Picture 14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63"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6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65" name="Picture 14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6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6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6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6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7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7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7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7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7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7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7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7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7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79"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8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8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82"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8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84"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85"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86"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87"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88"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89"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90"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9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92"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93"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94"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95"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9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9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98"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9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0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0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0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03"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0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05" name="Picture 15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0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0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08" name="Picture 15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09"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10"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1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12"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13"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1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15"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16"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17"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18"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19"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20"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21"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22"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23"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2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25"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2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27"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28"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29"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30"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31"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32"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33"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34"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35"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36"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37"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38"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39"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40"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41"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42"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43"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44"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45"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46"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47"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48" name="Picture 15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49"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50"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51" name="Picture 15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52"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53" name="Picture 155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54"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55"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56"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57"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58"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59"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6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61"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62"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64"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65"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67"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69"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71"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73"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75"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76"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579"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58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81"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58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83"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58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85"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86"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87"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88"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89"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90"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91"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92"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93"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94"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95"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96"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97"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98"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599"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00"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01"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02"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03"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04"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05"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06"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07"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08"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09"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1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11"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1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13"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1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15"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1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17"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18"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19"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20"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21"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22"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23"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24"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25"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26"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9525" cy="0"/>
    <xdr:pic>
      <xdr:nvPicPr>
        <xdr:cNvPr id="1627"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28"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29"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30"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31"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32"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33"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34"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35"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36"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3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3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3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4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4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4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4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4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4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4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4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4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49"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5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5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52" name="Picture 16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13</xdr:row>
      <xdr:rowOff>0</xdr:rowOff>
    </xdr:from>
    <xdr:ext cx="1933575" cy="0"/>
    <xdr:pic>
      <xdr:nvPicPr>
        <xdr:cNvPr id="165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404"/>
  <sheetViews>
    <sheetView tabSelected="1" view="pageBreakPreview" zoomScale="75" zoomScaleNormal="75" zoomScaleSheetLayoutView="75" workbookViewId="0">
      <selection activeCell="C45" sqref="C45"/>
    </sheetView>
  </sheetViews>
  <sheetFormatPr defaultColWidth="10.140625" defaultRowHeight="12.75" x14ac:dyDescent="0.2"/>
  <cols>
    <col min="1" max="1" width="22.5703125" style="69" customWidth="1"/>
    <col min="2" max="2" width="18.85546875" style="29" bestFit="1" customWidth="1"/>
    <col min="3" max="7" width="10.140625" style="29" customWidth="1"/>
    <col min="8" max="8" width="5.5703125" style="22" customWidth="1"/>
    <col min="9" max="13" width="10.140625" style="29" customWidth="1"/>
    <col min="14" max="14" width="5.5703125" style="22" customWidth="1"/>
    <col min="15" max="19" width="10.140625" style="29" customWidth="1"/>
    <col min="20" max="20" width="5.5703125" style="22" customWidth="1"/>
    <col min="21" max="25" width="10.140625" style="29" customWidth="1"/>
    <col min="26" max="26" width="5.5703125" style="22" customWidth="1"/>
    <col min="27" max="31" width="10.140625" style="29"/>
    <col min="32" max="32" width="4.85546875" style="22" customWidth="1"/>
    <col min="33" max="37" width="10.140625" style="29"/>
    <col min="38" max="38" width="4.5703125" style="22" customWidth="1"/>
    <col min="39" max="43" width="10.140625" style="29"/>
    <col min="44" max="44" width="10.140625" style="22"/>
    <col min="45" max="49" width="10.140625" style="29"/>
    <col min="50" max="50" width="10.140625" style="22"/>
    <col min="51" max="54" width="10.140625" style="31"/>
    <col min="55" max="55" width="10.140625" style="29"/>
    <col min="56" max="56" width="10.140625" style="39"/>
    <col min="57" max="60" width="10.140625" style="25"/>
    <col min="61" max="61" width="10.140625" style="29"/>
    <col min="62" max="62" width="10.140625" style="26"/>
    <col min="63" max="66" width="10.140625" style="27"/>
    <col min="67" max="67" width="10.140625" style="29"/>
    <col min="68" max="68" width="10.140625" style="26"/>
    <col min="69" max="72" width="10.140625" style="27"/>
    <col min="73" max="73" width="10.140625" style="29"/>
    <col min="74" max="16384" width="10.140625" style="1"/>
  </cols>
  <sheetData>
    <row r="1" spans="1:73" s="53" customFormat="1" ht="15" customHeight="1" x14ac:dyDescent="0.25">
      <c r="A1" s="62"/>
      <c r="B1" s="48"/>
      <c r="C1" s="111">
        <v>42095</v>
      </c>
      <c r="D1" s="112"/>
      <c r="E1" s="112"/>
      <c r="F1" s="112"/>
      <c r="G1" s="113" t="s">
        <v>59</v>
      </c>
      <c r="H1" s="49"/>
      <c r="I1" s="111">
        <v>42064</v>
      </c>
      <c r="J1" s="112"/>
      <c r="K1" s="112"/>
      <c r="L1" s="112"/>
      <c r="M1" s="113" t="s">
        <v>59</v>
      </c>
      <c r="N1" s="49"/>
      <c r="O1" s="111">
        <v>42036</v>
      </c>
      <c r="P1" s="112"/>
      <c r="Q1" s="112"/>
      <c r="R1" s="112"/>
      <c r="S1" s="113" t="s">
        <v>59</v>
      </c>
      <c r="T1" s="49"/>
      <c r="U1" s="111">
        <v>42005</v>
      </c>
      <c r="V1" s="112"/>
      <c r="W1" s="112"/>
      <c r="X1" s="112"/>
      <c r="Y1" s="113" t="s">
        <v>59</v>
      </c>
      <c r="Z1" s="49"/>
      <c r="AA1" s="111">
        <v>41974</v>
      </c>
      <c r="AB1" s="112"/>
      <c r="AC1" s="112"/>
      <c r="AD1" s="112"/>
      <c r="AE1" s="113" t="s">
        <v>59</v>
      </c>
      <c r="AF1" s="49"/>
      <c r="AG1" s="111">
        <v>41944</v>
      </c>
      <c r="AH1" s="112"/>
      <c r="AI1" s="112"/>
      <c r="AJ1" s="112"/>
      <c r="AK1" s="113" t="s">
        <v>59</v>
      </c>
      <c r="AL1" s="49"/>
      <c r="AM1" s="111">
        <v>41913</v>
      </c>
      <c r="AN1" s="112"/>
      <c r="AO1" s="112"/>
      <c r="AP1" s="112"/>
      <c r="AQ1" s="113" t="s">
        <v>59</v>
      </c>
      <c r="AR1" s="49"/>
      <c r="AS1" s="111">
        <v>41883</v>
      </c>
      <c r="AT1" s="112"/>
      <c r="AU1" s="112"/>
      <c r="AV1" s="112"/>
      <c r="AW1" s="113" t="s">
        <v>59</v>
      </c>
      <c r="AX1" s="49"/>
      <c r="AY1" s="111">
        <v>41852</v>
      </c>
      <c r="AZ1" s="112"/>
      <c r="BA1" s="112"/>
      <c r="BB1" s="112"/>
      <c r="BC1" s="113" t="s">
        <v>59</v>
      </c>
      <c r="BD1" s="50"/>
      <c r="BE1" s="123">
        <v>41821</v>
      </c>
      <c r="BF1" s="123"/>
      <c r="BG1" s="123"/>
      <c r="BH1" s="123"/>
      <c r="BI1" s="113" t="s">
        <v>59</v>
      </c>
      <c r="BJ1" s="51"/>
      <c r="BK1" s="119">
        <v>41791</v>
      </c>
      <c r="BL1" s="119"/>
      <c r="BM1" s="119"/>
      <c r="BN1" s="119"/>
      <c r="BO1" s="113" t="s">
        <v>59</v>
      </c>
      <c r="BP1" s="52"/>
      <c r="BQ1" s="119">
        <v>41760</v>
      </c>
      <c r="BR1" s="120"/>
      <c r="BS1" s="120"/>
      <c r="BT1" s="120"/>
      <c r="BU1" s="113" t="s">
        <v>59</v>
      </c>
    </row>
    <row r="2" spans="1:73" s="58" customFormat="1" x14ac:dyDescent="0.25">
      <c r="A2" s="62"/>
      <c r="B2" s="54"/>
      <c r="C2" s="113" t="s">
        <v>0</v>
      </c>
      <c r="D2" s="114"/>
      <c r="E2" s="113" t="s">
        <v>1</v>
      </c>
      <c r="F2" s="114"/>
      <c r="G2" s="113"/>
      <c r="H2" s="55"/>
      <c r="I2" s="113" t="s">
        <v>0</v>
      </c>
      <c r="J2" s="114"/>
      <c r="K2" s="113" t="s">
        <v>1</v>
      </c>
      <c r="L2" s="114"/>
      <c r="M2" s="113"/>
      <c r="N2" s="55"/>
      <c r="O2" s="113" t="s">
        <v>0</v>
      </c>
      <c r="P2" s="114"/>
      <c r="Q2" s="113" t="s">
        <v>1</v>
      </c>
      <c r="R2" s="114"/>
      <c r="S2" s="113"/>
      <c r="T2" s="55"/>
      <c r="U2" s="113" t="s">
        <v>0</v>
      </c>
      <c r="V2" s="114"/>
      <c r="W2" s="113" t="s">
        <v>1</v>
      </c>
      <c r="X2" s="114"/>
      <c r="Y2" s="113"/>
      <c r="Z2" s="55"/>
      <c r="AA2" s="113" t="s">
        <v>0</v>
      </c>
      <c r="AB2" s="114"/>
      <c r="AC2" s="113" t="s">
        <v>1</v>
      </c>
      <c r="AD2" s="114"/>
      <c r="AE2" s="113"/>
      <c r="AF2" s="55"/>
      <c r="AG2" s="113" t="s">
        <v>0</v>
      </c>
      <c r="AH2" s="114"/>
      <c r="AI2" s="113" t="s">
        <v>1</v>
      </c>
      <c r="AJ2" s="114"/>
      <c r="AK2" s="113"/>
      <c r="AL2" s="55"/>
      <c r="AM2" s="113" t="s">
        <v>0</v>
      </c>
      <c r="AN2" s="114"/>
      <c r="AO2" s="113" t="s">
        <v>1</v>
      </c>
      <c r="AP2" s="114"/>
      <c r="AQ2" s="113"/>
      <c r="AR2" s="55"/>
      <c r="AS2" s="113" t="s">
        <v>0</v>
      </c>
      <c r="AT2" s="114"/>
      <c r="AU2" s="113" t="s">
        <v>1</v>
      </c>
      <c r="AV2" s="114"/>
      <c r="AW2" s="113"/>
      <c r="AX2" s="55"/>
      <c r="AY2" s="113" t="s">
        <v>0</v>
      </c>
      <c r="AZ2" s="114"/>
      <c r="BA2" s="113" t="s">
        <v>1</v>
      </c>
      <c r="BB2" s="114"/>
      <c r="BC2" s="113"/>
      <c r="BD2" s="56"/>
      <c r="BE2" s="116" t="s">
        <v>0</v>
      </c>
      <c r="BF2" s="117"/>
      <c r="BG2" s="116" t="s">
        <v>1</v>
      </c>
      <c r="BH2" s="117"/>
      <c r="BI2" s="113"/>
      <c r="BJ2" s="4"/>
      <c r="BK2" s="115" t="s">
        <v>0</v>
      </c>
      <c r="BL2" s="121"/>
      <c r="BM2" s="115" t="s">
        <v>1</v>
      </c>
      <c r="BN2" s="121"/>
      <c r="BO2" s="113"/>
      <c r="BP2" s="57"/>
      <c r="BQ2" s="115" t="s">
        <v>0</v>
      </c>
      <c r="BR2" s="121"/>
      <c r="BS2" s="115" t="s">
        <v>1</v>
      </c>
      <c r="BT2" s="121"/>
      <c r="BU2" s="113"/>
    </row>
    <row r="3" spans="1:73" s="58" customFormat="1" ht="12.75" customHeight="1" x14ac:dyDescent="0.25">
      <c r="A3" s="118" t="s">
        <v>44</v>
      </c>
      <c r="B3" s="122" t="s">
        <v>2</v>
      </c>
      <c r="C3" s="113" t="s">
        <v>3</v>
      </c>
      <c r="D3" s="113" t="s">
        <v>4</v>
      </c>
      <c r="E3" s="113" t="s">
        <v>3</v>
      </c>
      <c r="F3" s="113" t="s">
        <v>4</v>
      </c>
      <c r="G3" s="113"/>
      <c r="H3" s="5"/>
      <c r="I3" s="113" t="s">
        <v>3</v>
      </c>
      <c r="J3" s="113" t="s">
        <v>4</v>
      </c>
      <c r="K3" s="113" t="s">
        <v>3</v>
      </c>
      <c r="L3" s="113" t="s">
        <v>4</v>
      </c>
      <c r="M3" s="113"/>
      <c r="N3" s="5"/>
      <c r="O3" s="113" t="s">
        <v>3</v>
      </c>
      <c r="P3" s="113" t="s">
        <v>4</v>
      </c>
      <c r="Q3" s="113" t="s">
        <v>3</v>
      </c>
      <c r="R3" s="113" t="s">
        <v>4</v>
      </c>
      <c r="S3" s="113"/>
      <c r="T3" s="5"/>
      <c r="U3" s="113" t="s">
        <v>3</v>
      </c>
      <c r="V3" s="113" t="s">
        <v>4</v>
      </c>
      <c r="W3" s="113" t="s">
        <v>3</v>
      </c>
      <c r="X3" s="113" t="s">
        <v>4</v>
      </c>
      <c r="Y3" s="113"/>
      <c r="Z3" s="5"/>
      <c r="AA3" s="113" t="s">
        <v>3</v>
      </c>
      <c r="AB3" s="113" t="s">
        <v>4</v>
      </c>
      <c r="AC3" s="113" t="s">
        <v>3</v>
      </c>
      <c r="AD3" s="113" t="s">
        <v>4</v>
      </c>
      <c r="AE3" s="113"/>
      <c r="AF3" s="5"/>
      <c r="AG3" s="113" t="s">
        <v>3</v>
      </c>
      <c r="AH3" s="113" t="s">
        <v>4</v>
      </c>
      <c r="AI3" s="113" t="s">
        <v>3</v>
      </c>
      <c r="AJ3" s="113" t="s">
        <v>4</v>
      </c>
      <c r="AK3" s="113"/>
      <c r="AL3" s="5"/>
      <c r="AM3" s="113" t="s">
        <v>3</v>
      </c>
      <c r="AN3" s="113" t="s">
        <v>4</v>
      </c>
      <c r="AO3" s="113" t="s">
        <v>3</v>
      </c>
      <c r="AP3" s="113" t="s">
        <v>4</v>
      </c>
      <c r="AQ3" s="113"/>
      <c r="AR3" s="5"/>
      <c r="AS3" s="113" t="s">
        <v>3</v>
      </c>
      <c r="AT3" s="113" t="s">
        <v>4</v>
      </c>
      <c r="AU3" s="113" t="s">
        <v>3</v>
      </c>
      <c r="AV3" s="113" t="s">
        <v>4</v>
      </c>
      <c r="AW3" s="113"/>
      <c r="AX3" s="5"/>
      <c r="AY3" s="113" t="s">
        <v>3</v>
      </c>
      <c r="AZ3" s="113" t="s">
        <v>4</v>
      </c>
      <c r="BA3" s="113" t="s">
        <v>3</v>
      </c>
      <c r="BB3" s="113" t="s">
        <v>4</v>
      </c>
      <c r="BC3" s="113"/>
      <c r="BD3" s="6"/>
      <c r="BE3" s="116" t="s">
        <v>3</v>
      </c>
      <c r="BF3" s="116" t="s">
        <v>4</v>
      </c>
      <c r="BG3" s="116" t="s">
        <v>3</v>
      </c>
      <c r="BH3" s="116" t="s">
        <v>4</v>
      </c>
      <c r="BI3" s="113"/>
      <c r="BJ3" s="4"/>
      <c r="BK3" s="115" t="s">
        <v>3</v>
      </c>
      <c r="BL3" s="115" t="s">
        <v>4</v>
      </c>
      <c r="BM3" s="115" t="s">
        <v>3</v>
      </c>
      <c r="BN3" s="115" t="s">
        <v>4</v>
      </c>
      <c r="BO3" s="113"/>
      <c r="BP3" s="6"/>
      <c r="BQ3" s="115" t="s">
        <v>3</v>
      </c>
      <c r="BR3" s="115" t="s">
        <v>4</v>
      </c>
      <c r="BS3" s="115" t="s">
        <v>3</v>
      </c>
      <c r="BT3" s="115" t="s">
        <v>4</v>
      </c>
      <c r="BU3" s="113"/>
    </row>
    <row r="4" spans="1:73" s="58" customFormat="1" ht="48" customHeight="1" x14ac:dyDescent="0.25">
      <c r="A4" s="118"/>
      <c r="B4" s="122"/>
      <c r="C4" s="113"/>
      <c r="D4" s="113"/>
      <c r="E4" s="113"/>
      <c r="F4" s="113"/>
      <c r="G4" s="113"/>
      <c r="H4" s="5"/>
      <c r="I4" s="113"/>
      <c r="J4" s="113"/>
      <c r="K4" s="113"/>
      <c r="L4" s="113"/>
      <c r="M4" s="113"/>
      <c r="N4" s="5"/>
      <c r="O4" s="113"/>
      <c r="P4" s="113"/>
      <c r="Q4" s="113"/>
      <c r="R4" s="113"/>
      <c r="S4" s="113"/>
      <c r="T4" s="5"/>
      <c r="U4" s="113"/>
      <c r="V4" s="113"/>
      <c r="W4" s="113"/>
      <c r="X4" s="113"/>
      <c r="Y4" s="113"/>
      <c r="Z4" s="5"/>
      <c r="AA4" s="113"/>
      <c r="AB4" s="113"/>
      <c r="AC4" s="113"/>
      <c r="AD4" s="113"/>
      <c r="AE4" s="113"/>
      <c r="AF4" s="5"/>
      <c r="AG4" s="113"/>
      <c r="AH4" s="113"/>
      <c r="AI4" s="113"/>
      <c r="AJ4" s="113"/>
      <c r="AK4" s="113"/>
      <c r="AL4" s="5"/>
      <c r="AM4" s="113"/>
      <c r="AN4" s="113"/>
      <c r="AO4" s="113"/>
      <c r="AP4" s="113"/>
      <c r="AQ4" s="113"/>
      <c r="AR4" s="5"/>
      <c r="AS4" s="113"/>
      <c r="AT4" s="113"/>
      <c r="AU4" s="113"/>
      <c r="AV4" s="113"/>
      <c r="AW4" s="113"/>
      <c r="AX4" s="5"/>
      <c r="AY4" s="113"/>
      <c r="AZ4" s="113"/>
      <c r="BA4" s="113"/>
      <c r="BB4" s="113"/>
      <c r="BC4" s="113"/>
      <c r="BD4" s="6"/>
      <c r="BE4" s="116"/>
      <c r="BF4" s="116"/>
      <c r="BG4" s="116"/>
      <c r="BH4" s="116"/>
      <c r="BI4" s="113"/>
      <c r="BJ4" s="4"/>
      <c r="BK4" s="115"/>
      <c r="BL4" s="115"/>
      <c r="BM4" s="115"/>
      <c r="BN4" s="115"/>
      <c r="BO4" s="113"/>
      <c r="BP4" s="6"/>
      <c r="BQ4" s="115"/>
      <c r="BR4" s="115"/>
      <c r="BS4" s="115"/>
      <c r="BT4" s="115"/>
      <c r="BU4" s="113"/>
    </row>
    <row r="5" spans="1:73" x14ac:dyDescent="0.25">
      <c r="A5" s="63" t="s">
        <v>47</v>
      </c>
      <c r="B5" s="59" t="s">
        <v>7</v>
      </c>
      <c r="C5" s="40">
        <v>1.2968074074074076</v>
      </c>
      <c r="D5" s="41">
        <v>1.3355555555555554</v>
      </c>
      <c r="E5" s="40">
        <v>1.2658000000000005</v>
      </c>
      <c r="F5" s="41">
        <v>2.6238666666666663</v>
      </c>
      <c r="G5" s="42">
        <f>AVERAGE(C5:F5)</f>
        <v>1.6305074074074075</v>
      </c>
      <c r="H5" s="43"/>
      <c r="I5" s="40">
        <v>1.1284898446833933</v>
      </c>
      <c r="J5" s="41">
        <v>1.1868052568697729</v>
      </c>
      <c r="K5" s="40">
        <v>1.0128709677419354</v>
      </c>
      <c r="L5" s="41">
        <v>2.6547419354838713</v>
      </c>
      <c r="M5" s="42">
        <f>AVERAGE(I5:L5)</f>
        <v>1.4957270011947432</v>
      </c>
      <c r="N5" s="43"/>
      <c r="O5" s="40">
        <v>1.0434999999999999</v>
      </c>
      <c r="P5" s="41">
        <v>1.1013253968253969</v>
      </c>
      <c r="Q5" s="40">
        <v>1.0610535714285712</v>
      </c>
      <c r="R5" s="41">
        <v>2.537964285714287</v>
      </c>
      <c r="S5" s="42">
        <f>AVERAGE(O5:R5)</f>
        <v>1.4359608134920636</v>
      </c>
      <c r="T5" s="43"/>
      <c r="U5" s="40">
        <v>1.0538494623655914</v>
      </c>
      <c r="V5" s="41">
        <v>1.0633882915173236</v>
      </c>
      <c r="W5" s="40">
        <v>1.0540806451612901</v>
      </c>
      <c r="X5" s="41">
        <v>2.1191612903225803</v>
      </c>
      <c r="Y5" s="42">
        <f>AVERAGE(U5:X5)</f>
        <v>1.3226199223416963</v>
      </c>
      <c r="Z5" s="43"/>
      <c r="AA5" s="40">
        <v>0.8289916367980884</v>
      </c>
      <c r="AB5" s="41">
        <v>1.1805686977299861</v>
      </c>
      <c r="AC5" s="40">
        <v>0.73064516129032253</v>
      </c>
      <c r="AD5" s="41">
        <v>2.4564516129032259</v>
      </c>
      <c r="AE5" s="42">
        <f>AVERAGE(AA5:AD5)</f>
        <v>1.2991642771804057</v>
      </c>
      <c r="AF5" s="43"/>
      <c r="AG5" s="40">
        <v>0.83812592592592561</v>
      </c>
      <c r="AH5" s="41">
        <v>1.0608617283950603</v>
      </c>
      <c r="AI5" s="40">
        <v>0.95533333333333326</v>
      </c>
      <c r="AJ5" s="41">
        <v>1.1864666666666666</v>
      </c>
      <c r="AK5" s="42">
        <f>AVERAGE(AG5:AJ5)</f>
        <v>1.0101969135802464</v>
      </c>
      <c r="AL5" s="43"/>
      <c r="AM5" s="40">
        <v>0.85793070489844658</v>
      </c>
      <c r="AN5" s="41">
        <v>1.0740334528076461</v>
      </c>
      <c r="AO5" s="40">
        <v>0.95943548387096744</v>
      </c>
      <c r="AP5" s="41">
        <v>1.1708064516129033</v>
      </c>
      <c r="AQ5" s="42">
        <f>AVERAGE(AM5:AP5)</f>
        <v>1.015551523297491</v>
      </c>
      <c r="AR5" s="43"/>
      <c r="AS5" s="40">
        <v>0.82911851851851814</v>
      </c>
      <c r="AT5" s="41">
        <v>1.0837456790123445</v>
      </c>
      <c r="AU5" s="40">
        <v>0.95973333333333344</v>
      </c>
      <c r="AV5" s="41">
        <v>1.600766666666666</v>
      </c>
      <c r="AW5" s="42">
        <f>AVERAGE(AS5:AV5)</f>
        <v>1.1183410493827155</v>
      </c>
      <c r="AX5" s="43"/>
      <c r="AY5" s="40">
        <v>0.85410752688172042</v>
      </c>
      <c r="AZ5" s="41">
        <v>1.0572258064516129</v>
      </c>
      <c r="BA5" s="40">
        <v>1.0255483870967737</v>
      </c>
      <c r="BB5" s="41">
        <v>1.0831612903225809</v>
      </c>
      <c r="BC5" s="42">
        <f>AVERAGE(AY5:BB5)</f>
        <v>1.005010752688172</v>
      </c>
      <c r="BD5" s="44"/>
      <c r="BE5" s="40">
        <v>1.0606864197530859</v>
      </c>
      <c r="BF5" s="41">
        <v>1.0112345679012342</v>
      </c>
      <c r="BG5" s="40">
        <v>1.0223548387096777</v>
      </c>
      <c r="BH5" s="41">
        <v>1.218</v>
      </c>
      <c r="BI5" s="42">
        <f>AVERAGE(BE5:BH5)</f>
        <v>1.0780689565909993</v>
      </c>
      <c r="BJ5" s="45"/>
      <c r="BK5" s="46">
        <v>0.92258745874587456</v>
      </c>
      <c r="BL5" s="47">
        <v>1.0641185185185185</v>
      </c>
      <c r="BM5" s="46">
        <v>0.99873333333333336</v>
      </c>
      <c r="BN5" s="47">
        <v>1.3680333333333334</v>
      </c>
      <c r="BO5" s="42">
        <f>AVERAGE(BK5:BN5)</f>
        <v>1.0883681609827649</v>
      </c>
      <c r="BP5" s="44"/>
      <c r="BQ5" s="46">
        <v>0.87069230769230777</v>
      </c>
      <c r="BR5" s="47">
        <v>1.0697992831541203</v>
      </c>
      <c r="BS5" s="46">
        <v>0.98479032258064525</v>
      </c>
      <c r="BT5" s="47">
        <v>1.45558064516129</v>
      </c>
      <c r="BU5" s="42">
        <f>AVERAGE(BQ5:BT5)</f>
        <v>1.0952156396470909</v>
      </c>
    </row>
    <row r="6" spans="1:73" x14ac:dyDescent="0.25">
      <c r="A6" s="64" t="s">
        <v>47</v>
      </c>
      <c r="B6" s="7" t="s">
        <v>9</v>
      </c>
      <c r="C6" s="8">
        <v>0.85726666666666684</v>
      </c>
      <c r="D6" s="9">
        <v>1.2096148148148149</v>
      </c>
      <c r="E6" s="8">
        <v>0.60583333333333333</v>
      </c>
      <c r="F6" s="9">
        <v>1.5341666666666667</v>
      </c>
      <c r="G6" s="10">
        <f>AVERAGE(C6:F6)</f>
        <v>1.0517203703703704</v>
      </c>
      <c r="H6" s="16"/>
      <c r="I6" s="8">
        <v>0.76573476702508969</v>
      </c>
      <c r="J6" s="9">
        <v>1.0851087216248507</v>
      </c>
      <c r="K6" s="8">
        <v>0.56532258064516128</v>
      </c>
      <c r="L6" s="9">
        <v>2.4209677419354838</v>
      </c>
      <c r="M6" s="10">
        <f>AVERAGE(I6:L6)</f>
        <v>1.2092834528076464</v>
      </c>
      <c r="N6" s="16"/>
      <c r="O6" s="8">
        <v>0.8354999999999998</v>
      </c>
      <c r="P6" s="9">
        <v>1.1401058201058196</v>
      </c>
      <c r="Q6" s="8">
        <v>0.53988095238095246</v>
      </c>
      <c r="R6" s="9">
        <v>2.5499999999999998</v>
      </c>
      <c r="S6" s="10">
        <f>AVERAGE(O6:R6)</f>
        <v>1.2663716931216928</v>
      </c>
      <c r="T6" s="16"/>
      <c r="U6" s="8">
        <v>1.0177586618876941</v>
      </c>
      <c r="V6" s="9">
        <v>1.176062126642772</v>
      </c>
      <c r="W6" s="8">
        <v>0.66290322580645167</v>
      </c>
      <c r="X6" s="9">
        <v>2.911290322580645</v>
      </c>
      <c r="Y6" s="10">
        <f>AVERAGE(U6:X6)</f>
        <v>1.4420035842293908</v>
      </c>
      <c r="Z6" s="16"/>
      <c r="AA6" s="8">
        <v>0.94516606929510028</v>
      </c>
      <c r="AB6" s="9">
        <v>1.128893667861409</v>
      </c>
      <c r="AC6" s="8">
        <v>0.85161290322580641</v>
      </c>
      <c r="AD6" s="9">
        <v>2.1258064516129034</v>
      </c>
      <c r="AE6" s="10">
        <f>AVERAGE(AA6:AD6)</f>
        <v>1.2628697729988048</v>
      </c>
      <c r="AF6" s="16"/>
      <c r="AG6" s="8">
        <v>0.85892839506172802</v>
      </c>
      <c r="AH6" s="9">
        <v>1.2135382716049365</v>
      </c>
      <c r="AI6" s="8">
        <v>0.80333333333333334</v>
      </c>
      <c r="AJ6" s="9">
        <v>2.34</v>
      </c>
      <c r="AK6" s="10">
        <f>AVERAGE(AG6:AJ6)</f>
        <v>1.3039499999999995</v>
      </c>
      <c r="AL6" s="16"/>
      <c r="AM6" s="8">
        <v>0.84250657108721605</v>
      </c>
      <c r="AN6" s="9">
        <v>1.0814599761051373</v>
      </c>
      <c r="AO6" s="8">
        <v>0.8959677419354839</v>
      </c>
      <c r="AP6" s="9">
        <v>2.2661290322580645</v>
      </c>
      <c r="AQ6" s="10">
        <f>AVERAGE(AM6:AP6)</f>
        <v>1.2715158303464755</v>
      </c>
      <c r="AR6" s="16"/>
      <c r="AS6" s="8">
        <v>0.7979382716049408</v>
      </c>
      <c r="AT6" s="9">
        <v>1.0421283950617262</v>
      </c>
      <c r="AU6" s="8">
        <v>0.72</v>
      </c>
      <c r="AV6" s="9">
        <v>2.335</v>
      </c>
      <c r="AW6" s="10">
        <f>AVERAGE(AS6:AV6)</f>
        <v>1.2237666666666667</v>
      </c>
      <c r="AX6" s="16"/>
      <c r="AY6" s="8">
        <v>0.74727598566308229</v>
      </c>
      <c r="AZ6" s="9">
        <v>1.0559474313022725</v>
      </c>
      <c r="BA6" s="8">
        <v>0.89704301075268866</v>
      </c>
      <c r="BB6" s="9">
        <v>1.8704301075268819</v>
      </c>
      <c r="BC6" s="10">
        <f>AVERAGE(AY6:BB6)</f>
        <v>1.1426741338112314</v>
      </c>
      <c r="BD6" s="12"/>
      <c r="BE6" s="8">
        <v>0.85352592592592591</v>
      </c>
      <c r="BF6" s="9">
        <v>1.0513777777777766</v>
      </c>
      <c r="BG6" s="8">
        <v>0.75483870967741939</v>
      </c>
      <c r="BH6" s="9">
        <v>2.4962365591397853</v>
      </c>
      <c r="BI6" s="10">
        <f>AVERAGE(BE6:BH6)</f>
        <v>1.2889947431302269</v>
      </c>
      <c r="BJ6" s="13"/>
      <c r="BK6" s="14">
        <v>0.81289108910891084</v>
      </c>
      <c r="BL6" s="15">
        <v>1.047775308641975</v>
      </c>
      <c r="BM6" s="14">
        <v>0.71</v>
      </c>
      <c r="BN6" s="15">
        <v>2.6566666666666667</v>
      </c>
      <c r="BO6" s="10">
        <f>AVERAGE(BK6:BN6)</f>
        <v>1.306833266104388</v>
      </c>
      <c r="BP6" s="12"/>
      <c r="BQ6" s="14">
        <v>0.88014102564102537</v>
      </c>
      <c r="BR6" s="15">
        <v>0.97641577060931717</v>
      </c>
      <c r="BS6" s="14">
        <v>0.72177419354838712</v>
      </c>
      <c r="BT6" s="15">
        <v>2.2467741935483869</v>
      </c>
      <c r="BU6" s="10">
        <f>AVERAGE(BQ6:BT6)</f>
        <v>1.206276295836779</v>
      </c>
    </row>
    <row r="7" spans="1:73" x14ac:dyDescent="0.25">
      <c r="A7" s="62" t="s">
        <v>47</v>
      </c>
      <c r="B7" s="17" t="s">
        <v>108</v>
      </c>
      <c r="C7" s="8">
        <v>0.90578765432098773</v>
      </c>
      <c r="D7" s="9">
        <v>1.0878617283950622</v>
      </c>
      <c r="E7" s="8">
        <v>1.0304333333333335</v>
      </c>
      <c r="F7" s="9">
        <v>2.438333333333333</v>
      </c>
      <c r="G7" s="10">
        <f>AVERAGE(C7:F7)</f>
        <v>1.365604012345679</v>
      </c>
      <c r="H7" s="16"/>
      <c r="I7" s="8">
        <v>0.71479808841099157</v>
      </c>
      <c r="J7" s="9">
        <v>1.4216750298685785</v>
      </c>
      <c r="K7" s="8">
        <v>0.88064516129032255</v>
      </c>
      <c r="L7" s="9">
        <v>3.8870967741935485</v>
      </c>
      <c r="M7" s="10">
        <f>AVERAGE(I7:L7)</f>
        <v>1.7260537634408601</v>
      </c>
      <c r="N7" s="16"/>
      <c r="O7" s="8">
        <v>0.77868253968253964</v>
      </c>
      <c r="P7" s="9">
        <v>1.1402539682539681</v>
      </c>
      <c r="Q7" s="8">
        <v>0.875</v>
      </c>
      <c r="R7" s="9">
        <v>3.3285714285714287</v>
      </c>
      <c r="S7" s="10">
        <f>AVERAGE(O7:R7)</f>
        <v>1.5306269841269842</v>
      </c>
      <c r="T7" s="16"/>
      <c r="U7" s="8">
        <v>0.87292473118279568</v>
      </c>
      <c r="V7" s="9">
        <v>1.2563440860215054</v>
      </c>
      <c r="W7" s="8">
        <v>0.99516129032258061</v>
      </c>
      <c r="X7" s="9">
        <v>2.5451612903225804</v>
      </c>
      <c r="Y7" s="10">
        <f>AVERAGE(U7:X7)</f>
        <v>1.4173978494623656</v>
      </c>
      <c r="Z7" s="16"/>
      <c r="AA7" s="8">
        <v>0.87305376344085894</v>
      </c>
      <c r="AB7" s="9">
        <v>1.1352974910394273</v>
      </c>
      <c r="AC7" s="8">
        <v>0.99032258064516132</v>
      </c>
      <c r="AD7" s="9">
        <v>2</v>
      </c>
      <c r="AE7" s="10">
        <f>AVERAGE(AA7:AD7)</f>
        <v>1.249668458781362</v>
      </c>
      <c r="AF7" s="16"/>
      <c r="AG7" s="8">
        <v>0.80968148148148122</v>
      </c>
      <c r="AH7" s="9">
        <v>1.1641975308641961</v>
      </c>
      <c r="AI7" s="8">
        <v>1.055938888888889</v>
      </c>
      <c r="AJ7" s="9">
        <v>2.7066666666666666</v>
      </c>
      <c r="AK7" s="10">
        <f>AVERAGE(AG7:AJ7)</f>
        <v>1.4341211419753082</v>
      </c>
      <c r="AL7" s="16"/>
      <c r="AM7" s="8">
        <v>0.76558900836320187</v>
      </c>
      <c r="AN7" s="9">
        <v>1.0582293906810036</v>
      </c>
      <c r="AO7" s="8">
        <v>0.9467741935483871</v>
      </c>
      <c r="AP7" s="9">
        <v>2.3258064516129031</v>
      </c>
      <c r="AQ7" s="10">
        <f>AVERAGE(AM7:AP7)</f>
        <v>1.274099761051374</v>
      </c>
      <c r="AR7" s="16"/>
      <c r="AS7" s="8">
        <v>0.72922469135802515</v>
      </c>
      <c r="AT7" s="9">
        <v>1.0938814814814801</v>
      </c>
      <c r="AU7" s="8">
        <v>0.92333333333333334</v>
      </c>
      <c r="AV7" s="9">
        <v>2.52</v>
      </c>
      <c r="AW7" s="10">
        <f>AVERAGE(AS7:AV7)</f>
        <v>1.3166098765432097</v>
      </c>
      <c r="AX7" s="16"/>
      <c r="AY7" s="8">
        <v>0.63463321385902038</v>
      </c>
      <c r="AZ7" s="9">
        <v>1.1770848267622467</v>
      </c>
      <c r="BA7" s="8">
        <v>0.86451612903225805</v>
      </c>
      <c r="BB7" s="9">
        <v>2.8548387096774195</v>
      </c>
      <c r="BC7" s="10">
        <f>AVERAGE(AY7:BB7)</f>
        <v>1.382768219832736</v>
      </c>
      <c r="BD7" s="12"/>
      <c r="BE7" s="8">
        <v>0.69047160493827164</v>
      </c>
      <c r="BF7" s="9">
        <v>1.1692444444444434</v>
      </c>
      <c r="BG7" s="8">
        <v>0.86612903225806448</v>
      </c>
      <c r="BH7" s="9">
        <v>2.3096774193548386</v>
      </c>
      <c r="BI7" s="10">
        <f>AVERAGE(BE7:BH7)</f>
        <v>1.2588806252489046</v>
      </c>
      <c r="BJ7" s="13"/>
      <c r="BK7" s="14">
        <v>0.62425082508250829</v>
      </c>
      <c r="BL7" s="15">
        <v>1.1196814814814815</v>
      </c>
      <c r="BM7" s="14">
        <v>0.88916666666666666</v>
      </c>
      <c r="BN7" s="15">
        <v>1.3766666666666667</v>
      </c>
      <c r="BO7" s="10">
        <f>AVERAGE(BK7:BN7)</f>
        <v>1.0024414099743308</v>
      </c>
      <c r="BP7" s="12"/>
      <c r="BQ7" s="14">
        <v>0.68767307692307689</v>
      </c>
      <c r="BR7" s="15">
        <v>1.1215340501792095</v>
      </c>
      <c r="BS7" s="14">
        <v>0.75359677419354842</v>
      </c>
      <c r="BT7" s="15">
        <v>1.6322580645161291</v>
      </c>
      <c r="BU7" s="10">
        <f>AVERAGE(BQ7:BT7)</f>
        <v>1.0487654914529909</v>
      </c>
    </row>
    <row r="8" spans="1:73" x14ac:dyDescent="0.25">
      <c r="A8" s="64" t="s">
        <v>47</v>
      </c>
      <c r="B8" s="7" t="s">
        <v>107</v>
      </c>
      <c r="C8" s="8">
        <v>0.83112839506172842</v>
      </c>
      <c r="D8" s="9">
        <v>1.1781333333333337</v>
      </c>
      <c r="E8" s="8">
        <v>0.71</v>
      </c>
      <c r="F8" s="9">
        <v>3.0266666666666668</v>
      </c>
      <c r="G8" s="10">
        <f>AVERAGE(C8:F8)</f>
        <v>1.4364820987654321</v>
      </c>
      <c r="H8" s="16"/>
      <c r="I8" s="8">
        <v>0.95091517323775421</v>
      </c>
      <c r="J8" s="9">
        <v>0.91544086021505411</v>
      </c>
      <c r="K8" s="8">
        <v>0.96475268817204285</v>
      </c>
      <c r="L8" s="9">
        <v>2.4848602150537626</v>
      </c>
      <c r="M8" s="10">
        <f>AVERAGE(I8:L8)</f>
        <v>1.3289922341696534</v>
      </c>
      <c r="N8" s="16"/>
      <c r="O8" s="8">
        <v>0.89364285714285729</v>
      </c>
      <c r="P8" s="9">
        <v>0.9496296296296296</v>
      </c>
      <c r="Q8" s="8">
        <v>1.0385535714285712</v>
      </c>
      <c r="R8" s="9">
        <v>2.3758214285714283</v>
      </c>
      <c r="S8" s="10">
        <f>AVERAGE(O8:R8)</f>
        <v>1.3144118716931217</v>
      </c>
      <c r="T8" s="16"/>
      <c r="U8" s="8">
        <v>1.0161433691756272</v>
      </c>
      <c r="V8" s="9">
        <v>1.0024277180406207</v>
      </c>
      <c r="W8" s="8">
        <v>1.096994623655914</v>
      </c>
      <c r="X8" s="9">
        <v>1.5551827956989248</v>
      </c>
      <c r="Y8" s="10">
        <f>AVERAGE(U8:X8)</f>
        <v>1.1676871266427717</v>
      </c>
      <c r="Z8" s="16"/>
      <c r="AA8" s="8">
        <v>0.84533572281959368</v>
      </c>
      <c r="AB8" s="9">
        <v>1.1225089605734755</v>
      </c>
      <c r="AC8" s="8">
        <v>0.97419354838709682</v>
      </c>
      <c r="AD8" s="9">
        <v>2.4177419354838712</v>
      </c>
      <c r="AE8" s="10">
        <f>AVERAGE(AA8:AD8)</f>
        <v>1.3399450418160093</v>
      </c>
      <c r="AF8" s="16"/>
      <c r="AG8" s="8">
        <v>0.74048641975308738</v>
      </c>
      <c r="AH8" s="9">
        <v>0.91595308641975259</v>
      </c>
      <c r="AI8" s="8">
        <v>1.06965</v>
      </c>
      <c r="AJ8" s="9">
        <v>1.3395999999999999</v>
      </c>
      <c r="AK8" s="10">
        <f>AVERAGE(AG8:AJ8)</f>
        <v>1.0164223765432099</v>
      </c>
      <c r="AL8" s="16"/>
      <c r="AM8" s="8">
        <v>0.84707526881720419</v>
      </c>
      <c r="AN8" s="9">
        <v>0.9881887694145759</v>
      </c>
      <c r="AO8" s="8">
        <v>1.0138709677419357</v>
      </c>
      <c r="AP8" s="9">
        <v>1.6761290322580649</v>
      </c>
      <c r="AQ8" s="10">
        <f>AVERAGE(AM8:AP8)</f>
        <v>1.1313160095579451</v>
      </c>
      <c r="AR8" s="16"/>
      <c r="AS8" s="8">
        <v>0.80419259259259235</v>
      </c>
      <c r="AT8" s="9">
        <v>1.0349086419753089</v>
      </c>
      <c r="AU8" s="8">
        <v>1.1187944444444451</v>
      </c>
      <c r="AV8" s="9">
        <v>1.3851444444444438</v>
      </c>
      <c r="AW8" s="10">
        <f>AVERAGE(AS8:AV8)</f>
        <v>1.0857600308641975</v>
      </c>
      <c r="AX8" s="16"/>
      <c r="AY8" s="8">
        <v>0.78583512544802914</v>
      </c>
      <c r="AZ8" s="9">
        <v>1.1036606929510147</v>
      </c>
      <c r="BA8" s="8">
        <v>1.1938440860215054</v>
      </c>
      <c r="BB8" s="9">
        <v>1.9309892473118278</v>
      </c>
      <c r="BC8" s="10">
        <f>AVERAGE(AY8:BB8)</f>
        <v>1.2535822879330942</v>
      </c>
      <c r="BD8" s="12"/>
      <c r="BE8" s="8">
        <v>0.74696543209876587</v>
      </c>
      <c r="BF8" s="9">
        <v>1.1108320987654312</v>
      </c>
      <c r="BG8" s="8">
        <v>1.0135967741935488</v>
      </c>
      <c r="BH8" s="9">
        <v>1.9994193548387102</v>
      </c>
      <c r="BI8" s="10">
        <f>AVERAGE(BE8:BH8)</f>
        <v>1.2177034149741139</v>
      </c>
      <c r="BJ8" s="13"/>
      <c r="BK8" s="14">
        <v>0.82722992299229903</v>
      </c>
      <c r="BL8" s="15">
        <v>1.0757530864197524</v>
      </c>
      <c r="BM8" s="14">
        <v>1.0303777777777778</v>
      </c>
      <c r="BN8" s="15">
        <v>1.5058444444444439</v>
      </c>
      <c r="BO8" s="10">
        <f>AVERAGE(BK8:BN8)</f>
        <v>1.1098013079085682</v>
      </c>
      <c r="BP8" s="12"/>
      <c r="BQ8" s="14">
        <v>0.74844658119658125</v>
      </c>
      <c r="BR8" s="15">
        <v>1.0999856630824361</v>
      </c>
      <c r="BS8" s="14">
        <v>0.9812741935483873</v>
      </c>
      <c r="BT8" s="15">
        <v>1.2657096774193546</v>
      </c>
      <c r="BU8" s="10">
        <f>AVERAGE(BQ8:BT8)</f>
        <v>1.0238540288116897</v>
      </c>
    </row>
    <row r="9" spans="1:73" x14ac:dyDescent="0.25">
      <c r="A9" s="62" t="s">
        <v>47</v>
      </c>
      <c r="B9" s="17" t="s">
        <v>76</v>
      </c>
      <c r="C9" s="8">
        <v>0.81605925925925926</v>
      </c>
      <c r="D9" s="9">
        <v>1.3398888888888889</v>
      </c>
      <c r="E9" s="8">
        <v>1.0020333333333333</v>
      </c>
      <c r="F9" s="9">
        <v>2.3356444444444437</v>
      </c>
      <c r="G9" s="10">
        <f>AVERAGE(C9:F9)</f>
        <v>1.3734064814814815</v>
      </c>
      <c r="H9" s="11"/>
      <c r="I9" s="8">
        <v>0.83526881720430091</v>
      </c>
      <c r="J9" s="9">
        <v>1.2931182795698926</v>
      </c>
      <c r="K9" s="8">
        <v>0.95063978494623658</v>
      </c>
      <c r="L9" s="9">
        <v>2.7810645161290322</v>
      </c>
      <c r="M9" s="10">
        <f>AVERAGE(I9:L9)</f>
        <v>1.4650228494623656</v>
      </c>
      <c r="N9" s="11"/>
      <c r="O9" s="8">
        <v>0.89626190476190493</v>
      </c>
      <c r="P9" s="9">
        <v>1.2313253968253974</v>
      </c>
      <c r="Q9" s="8">
        <v>1.0130892857142855</v>
      </c>
      <c r="R9" s="9">
        <v>1.8818214285714285</v>
      </c>
      <c r="S9" s="10">
        <f>AVERAGE(O9:R9)</f>
        <v>1.2556245039682541</v>
      </c>
      <c r="T9" s="11"/>
      <c r="U9" s="8">
        <v>0.84133333333333327</v>
      </c>
      <c r="V9" s="9">
        <v>1.3017586618876942</v>
      </c>
      <c r="W9" s="8">
        <v>0.97024193548387072</v>
      </c>
      <c r="X9" s="9">
        <v>1.9233548387096771</v>
      </c>
      <c r="Y9" s="10">
        <f>AVERAGE(U9:X9)</f>
        <v>1.2591721923536436</v>
      </c>
      <c r="Z9" s="11"/>
      <c r="AA9" s="8">
        <v>1.0726523297491044</v>
      </c>
      <c r="AB9" s="9">
        <v>1.1431827956989231</v>
      </c>
      <c r="AC9" s="8">
        <v>0.95047849462365563</v>
      </c>
      <c r="AD9" s="9">
        <v>1.61382795698925</v>
      </c>
      <c r="AE9" s="10">
        <f>AVERAGE(AA9:AD9)</f>
        <v>1.1950353942652332</v>
      </c>
      <c r="AF9" s="11"/>
      <c r="AG9" s="8">
        <v>1.0855456790123459</v>
      </c>
      <c r="AH9" s="9">
        <v>1.2557975308641984</v>
      </c>
      <c r="AI9" s="8">
        <v>1.3126444444444461</v>
      </c>
      <c r="AJ9" s="9">
        <v>1.2710222222222216</v>
      </c>
      <c r="AK9" s="10">
        <f>AVERAGE(AG9:AJ9)</f>
        <v>1.2312524691358029</v>
      </c>
      <c r="AL9" s="11"/>
      <c r="AM9" s="8">
        <v>0.71967741935483875</v>
      </c>
      <c r="AN9" s="9">
        <v>1.1350059737156513</v>
      </c>
      <c r="AO9" s="8">
        <v>0.96111827956989204</v>
      </c>
      <c r="AP9" s="9">
        <v>1.1274193548387095</v>
      </c>
      <c r="AQ9" s="10">
        <f>AVERAGE(AM9:AP9)</f>
        <v>0.98580525686977283</v>
      </c>
      <c r="AR9" s="11"/>
      <c r="AS9" s="8">
        <v>0.67047160493827163</v>
      </c>
      <c r="AT9" s="9">
        <v>1.2495925925925899</v>
      </c>
      <c r="AU9" s="8">
        <v>0.96291111111111116</v>
      </c>
      <c r="AV9" s="9">
        <v>1.115455555555555</v>
      </c>
      <c r="AW9" s="10">
        <f>AVERAGE(AS9:AV9)</f>
        <v>0.99960771604938192</v>
      </c>
      <c r="AX9" s="11"/>
      <c r="AY9" s="8">
        <v>0.83562962962962961</v>
      </c>
      <c r="AZ9" s="9">
        <v>1.1243154121863799</v>
      </c>
      <c r="BA9" s="8">
        <v>0.9338010752688175</v>
      </c>
      <c r="BB9" s="9">
        <v>1.8465376344086031</v>
      </c>
      <c r="BC9" s="10">
        <f>AVERAGE(AY9:BB9)</f>
        <v>1.1850709378733577</v>
      </c>
      <c r="BD9" s="12"/>
      <c r="BE9" s="8">
        <v>0.87471111111111099</v>
      </c>
      <c r="BF9" s="9">
        <v>1.0624296296296285</v>
      </c>
      <c r="BG9" s="8">
        <v>0.9461827956989256</v>
      </c>
      <c r="BH9" s="9">
        <v>1.0929892473118277</v>
      </c>
      <c r="BI9" s="10">
        <f>AVERAGE(BE9:BH9)</f>
        <v>0.99407819593787317</v>
      </c>
      <c r="BJ9" s="13"/>
      <c r="BK9" s="14">
        <v>0.82181958195819516</v>
      </c>
      <c r="BL9" s="15">
        <v>0.96873086419753018</v>
      </c>
      <c r="BM9" s="14">
        <v>0.95102777777777814</v>
      </c>
      <c r="BN9" s="15">
        <v>1.1821111111111102</v>
      </c>
      <c r="BO9" s="10">
        <f>AVERAGE(BK9:BN9)</f>
        <v>0.98092233376115345</v>
      </c>
      <c r="BP9" s="12"/>
      <c r="BQ9" s="14">
        <v>0.72217307692307686</v>
      </c>
      <c r="BR9" s="15">
        <v>0.94429151732377492</v>
      </c>
      <c r="BS9" s="14">
        <v>0.97036559139785017</v>
      </c>
      <c r="BT9" s="15">
        <v>1.125236559139785</v>
      </c>
      <c r="BU9" s="10">
        <f>AVERAGE(BQ9:BT9)</f>
        <v>0.94051668619612183</v>
      </c>
    </row>
    <row r="10" spans="1:73" x14ac:dyDescent="0.25">
      <c r="A10" s="64" t="s">
        <v>47</v>
      </c>
      <c r="B10" s="7" t="s">
        <v>17</v>
      </c>
      <c r="C10" s="8">
        <v>0.77643950617283941</v>
      </c>
      <c r="D10" s="9">
        <v>1.2678320987654328</v>
      </c>
      <c r="E10" s="8">
        <v>0.625</v>
      </c>
      <c r="F10" s="9">
        <v>3.0005666666666668</v>
      </c>
      <c r="G10" s="10">
        <f>AVERAGE(C10:F10)</f>
        <v>1.4174595679012347</v>
      </c>
      <c r="H10" s="16"/>
      <c r="I10" s="8">
        <v>0.85901553166069311</v>
      </c>
      <c r="J10" s="9">
        <v>1.2305328554360808</v>
      </c>
      <c r="K10" s="8">
        <v>0.6782258064516129</v>
      </c>
      <c r="L10" s="9">
        <v>3.4658602150537638</v>
      </c>
      <c r="M10" s="10">
        <f>AVERAGE(I10:L10)</f>
        <v>1.5584086021505377</v>
      </c>
      <c r="N10" s="16"/>
      <c r="O10" s="8">
        <v>0.87366402116402131</v>
      </c>
      <c r="P10" s="9">
        <v>1.2855423280423284</v>
      </c>
      <c r="Q10" s="8">
        <v>0.53749999999999998</v>
      </c>
      <c r="R10" s="9">
        <v>4.1803571428571429</v>
      </c>
      <c r="S10" s="10">
        <f>AVERAGE(O10:R10)</f>
        <v>1.7192658730158732</v>
      </c>
      <c r="T10" s="16"/>
      <c r="U10" s="8">
        <v>1.040977299880526</v>
      </c>
      <c r="V10" s="9">
        <v>1.3179354838709685</v>
      </c>
      <c r="W10" s="8">
        <v>0.73709677419354835</v>
      </c>
      <c r="X10" s="9">
        <v>3.6161290322580646</v>
      </c>
      <c r="Y10" s="10">
        <f>AVERAGE(U10:X10)</f>
        <v>1.6780346475507768</v>
      </c>
      <c r="Z10" s="16"/>
      <c r="AA10" s="8">
        <v>1.4523225806451614</v>
      </c>
      <c r="AB10" s="9">
        <v>0.956989247311828</v>
      </c>
      <c r="AC10" s="8">
        <v>1.0286129032258062</v>
      </c>
      <c r="AD10" s="9">
        <v>1</v>
      </c>
      <c r="AE10" s="10">
        <f>AVERAGE(AA10:AD10)</f>
        <v>1.109481182795699</v>
      </c>
      <c r="AF10" s="16"/>
      <c r="AG10" s="8">
        <v>1.0520987654320983</v>
      </c>
      <c r="AH10" s="9">
        <v>1.2957851851851823</v>
      </c>
      <c r="AI10" s="8">
        <v>1.3136055555555557</v>
      </c>
      <c r="AJ10" s="9">
        <v>2.9966666666666666</v>
      </c>
      <c r="AK10" s="10">
        <f>AVERAGE(AG10:AJ10)</f>
        <v>1.6645390432098757</v>
      </c>
      <c r="AL10" s="16"/>
      <c r="AM10" s="8">
        <v>0.89040621266427711</v>
      </c>
      <c r="AN10" s="9">
        <v>1.048035842293908</v>
      </c>
      <c r="AO10" s="8">
        <v>0.70080645161290323</v>
      </c>
      <c r="AP10" s="9">
        <v>1.8387096774193548</v>
      </c>
      <c r="AQ10" s="10">
        <f>AVERAGE(AM10:AP10)</f>
        <v>1.1194895459976109</v>
      </c>
      <c r="AR10" s="16"/>
      <c r="AS10" s="8">
        <v>0.7610543209876518</v>
      </c>
      <c r="AT10" s="9">
        <v>1.1597358024691349</v>
      </c>
      <c r="AU10" s="8">
        <v>0.60583333333333333</v>
      </c>
      <c r="AV10" s="9">
        <v>3.3</v>
      </c>
      <c r="AW10" s="10">
        <f>AVERAGE(AS10:AV10)</f>
        <v>1.45665586419753</v>
      </c>
      <c r="AX10" s="16"/>
      <c r="AY10" s="8">
        <v>0.85108004778972535</v>
      </c>
      <c r="AZ10" s="9">
        <v>1.1249653524492247</v>
      </c>
      <c r="BA10" s="8">
        <v>0.76935483870967747</v>
      </c>
      <c r="BB10" s="9">
        <v>2.3225806451612905</v>
      </c>
      <c r="BC10" s="10">
        <f>AVERAGE(AY10:BB10)</f>
        <v>1.2669952210274795</v>
      </c>
      <c r="BD10" s="12"/>
      <c r="BE10" s="8">
        <v>0.91629135802468886</v>
      </c>
      <c r="BF10" s="9">
        <v>1.1401135802469116</v>
      </c>
      <c r="BG10" s="8">
        <v>0.88091935483870976</v>
      </c>
      <c r="BH10" s="9">
        <v>1.7419354838709677</v>
      </c>
      <c r="BI10" s="10">
        <f>AVERAGE(BE10:BH10)</f>
        <v>1.1698149442453196</v>
      </c>
      <c r="BJ10" s="13"/>
      <c r="BK10" s="14">
        <v>0.81217161716171615</v>
      </c>
      <c r="BL10" s="15">
        <v>1.1421234567901226</v>
      </c>
      <c r="BM10" s="14">
        <v>0.80472222222222234</v>
      </c>
      <c r="BN10" s="15">
        <v>2.3138999999999998</v>
      </c>
      <c r="BO10" s="10">
        <f>AVERAGE(BK10:BN10)</f>
        <v>1.2682293240435154</v>
      </c>
      <c r="BP10" s="12"/>
      <c r="BQ10" s="14">
        <v>0.83864316239316206</v>
      </c>
      <c r="BR10" s="15">
        <v>1.395249701314216</v>
      </c>
      <c r="BS10" s="14">
        <v>0.88145161290322582</v>
      </c>
      <c r="BT10" s="15">
        <v>3.6241935483870966</v>
      </c>
      <c r="BU10" s="10">
        <f>AVERAGE(BQ10:BT10)</f>
        <v>1.6848845062494251</v>
      </c>
    </row>
    <row r="11" spans="1:73" x14ac:dyDescent="0.25">
      <c r="A11" s="64" t="s">
        <v>47</v>
      </c>
      <c r="B11" s="7" t="s">
        <v>18</v>
      </c>
      <c r="C11" s="8">
        <v>0.7387086419753085</v>
      </c>
      <c r="D11" s="9">
        <v>1.3900271604938284</v>
      </c>
      <c r="E11" s="8">
        <v>0.63500000000000001</v>
      </c>
      <c r="F11" s="9">
        <v>1.6658333333333333</v>
      </c>
      <c r="G11" s="10">
        <f>AVERAGE(C11:F11)</f>
        <v>1.1073922839506176</v>
      </c>
      <c r="H11" s="16"/>
      <c r="I11" s="8">
        <v>0.74887694145758654</v>
      </c>
      <c r="J11" s="9">
        <v>1.1772497013142174</v>
      </c>
      <c r="K11" s="8">
        <v>0.5024193548387097</v>
      </c>
      <c r="L11" s="9">
        <v>2.4564516129032259</v>
      </c>
      <c r="M11" s="10">
        <f>AVERAGE(I11:L11)</f>
        <v>1.2212494026284348</v>
      </c>
      <c r="N11" s="16"/>
      <c r="O11" s="8">
        <v>0.69191005291005292</v>
      </c>
      <c r="P11" s="9">
        <v>1.3290555555555572</v>
      </c>
      <c r="Q11" s="8">
        <v>0.59107142857142858</v>
      </c>
      <c r="R11" s="9">
        <v>2.5249999999999999</v>
      </c>
      <c r="S11" s="10">
        <f>AVERAGE(O11:R11)</f>
        <v>1.2842592592592597</v>
      </c>
      <c r="T11" s="16"/>
      <c r="U11" s="8">
        <v>0.83205256869773003</v>
      </c>
      <c r="V11" s="9">
        <v>1.2163727598566318</v>
      </c>
      <c r="W11" s="8">
        <v>0.7314516129032258</v>
      </c>
      <c r="X11" s="9">
        <v>2.4500000000000002</v>
      </c>
      <c r="Y11" s="10">
        <f>AVERAGE(U11:X11)</f>
        <v>1.3074692353643971</v>
      </c>
      <c r="Z11" s="16"/>
      <c r="AA11" s="8">
        <v>1.3632903225806456</v>
      </c>
      <c r="AB11" s="9">
        <v>1.0489534050179217</v>
      </c>
      <c r="AC11" s="8">
        <v>1.06658064516129</v>
      </c>
      <c r="AD11" s="9">
        <v>1.0191935483870969</v>
      </c>
      <c r="AE11" s="10">
        <f>AVERAGE(AA11:AD11)</f>
        <v>1.1245044802867386</v>
      </c>
      <c r="AF11" s="16"/>
      <c r="AG11" s="8">
        <v>0.91812592592592579</v>
      </c>
      <c r="AH11" s="9">
        <v>1.3492962962962927</v>
      </c>
      <c r="AI11" s="8">
        <v>1.105</v>
      </c>
      <c r="AJ11" s="9">
        <v>2.0127777777777776</v>
      </c>
      <c r="AK11" s="10">
        <f>AVERAGE(AG11:AJ11)</f>
        <v>1.3462999999999989</v>
      </c>
      <c r="AL11" s="16"/>
      <c r="AM11" s="8">
        <v>0.67001911589008389</v>
      </c>
      <c r="AN11" s="9">
        <v>1.1757658303464764</v>
      </c>
      <c r="AO11" s="8">
        <v>1.0403225806451613</v>
      </c>
      <c r="AP11" s="9">
        <v>1.5112903225806451</v>
      </c>
      <c r="AQ11" s="10">
        <f>AVERAGE(AM11:AP11)</f>
        <v>1.0993494623655917</v>
      </c>
      <c r="AR11" s="16"/>
      <c r="AS11" s="8">
        <v>0.62577283950617335</v>
      </c>
      <c r="AT11" s="9">
        <v>1.2459580246913542</v>
      </c>
      <c r="AU11" s="8">
        <v>0.77916666666666667</v>
      </c>
      <c r="AV11" s="9">
        <v>2.1766666666666667</v>
      </c>
      <c r="AW11" s="10">
        <f>AVERAGE(AS11:AV11)</f>
        <v>1.2068910493827154</v>
      </c>
      <c r="AX11" s="16"/>
      <c r="AY11" s="8">
        <v>0.6192043010752688</v>
      </c>
      <c r="AZ11" s="9">
        <v>1.2476272401433708</v>
      </c>
      <c r="BA11" s="8">
        <v>0.88790322580645165</v>
      </c>
      <c r="BB11" s="9">
        <v>1.8516129032258064</v>
      </c>
      <c r="BC11" s="10">
        <f>AVERAGE(AY11:BB11)</f>
        <v>1.1515869175627245</v>
      </c>
      <c r="BD11" s="12"/>
      <c r="BE11" s="8">
        <v>0.79823456790123704</v>
      </c>
      <c r="BF11" s="9">
        <v>1.1993481481481456</v>
      </c>
      <c r="BG11" s="8">
        <v>0.66774193548387095</v>
      </c>
      <c r="BH11" s="9">
        <v>2.4209677419354838</v>
      </c>
      <c r="BI11" s="10">
        <f>AVERAGE(BE11:BH11)</f>
        <v>1.2715730983671842</v>
      </c>
      <c r="BJ11" s="13"/>
      <c r="BK11" s="14">
        <v>0.58258745874587492</v>
      </c>
      <c r="BL11" s="15">
        <v>1.1645135802469104</v>
      </c>
      <c r="BM11" s="14">
        <v>0.75916666666666666</v>
      </c>
      <c r="BN11" s="15">
        <v>2.1133333333333333</v>
      </c>
      <c r="BO11" s="10">
        <f>AVERAGE(BK11:BN11)</f>
        <v>1.1549002597481963</v>
      </c>
      <c r="BP11" s="12"/>
      <c r="BQ11" s="14">
        <v>0.68747435897435882</v>
      </c>
      <c r="BR11" s="15">
        <v>1.1917323775388264</v>
      </c>
      <c r="BS11" s="14">
        <v>0.7397849462365591</v>
      </c>
      <c r="BT11" s="15">
        <v>2.3080645161290323</v>
      </c>
      <c r="BU11" s="10">
        <f>AVERAGE(BQ11:BT11)</f>
        <v>1.2317640497196942</v>
      </c>
    </row>
    <row r="12" spans="1:73" x14ac:dyDescent="0.25">
      <c r="A12" s="62" t="s">
        <v>47</v>
      </c>
      <c r="B12" s="17" t="s">
        <v>51</v>
      </c>
      <c r="C12" s="8">
        <v>0.97071358024691345</v>
      </c>
      <c r="D12" s="9">
        <v>1.089632098765432</v>
      </c>
      <c r="E12" s="8">
        <v>0.97609999999999997</v>
      </c>
      <c r="F12" s="9">
        <v>2.1327333333333334</v>
      </c>
      <c r="G12" s="10">
        <f>AVERAGE(C12:F12)</f>
        <v>1.2922947530864197</v>
      </c>
      <c r="H12" s="11"/>
      <c r="I12" s="8">
        <v>1.031562724014337</v>
      </c>
      <c r="J12" s="9">
        <v>1.1042508960573476</v>
      </c>
      <c r="K12" s="8">
        <v>0.96720430107526889</v>
      </c>
      <c r="L12" s="9">
        <v>2.0897849462365592</v>
      </c>
      <c r="M12" s="10">
        <f>AVERAGE(I12:L12)</f>
        <v>1.2982007168458782</v>
      </c>
      <c r="N12" s="11"/>
      <c r="O12" s="8">
        <v>0.97594973544973518</v>
      </c>
      <c r="P12" s="9">
        <v>1.1601375661375664</v>
      </c>
      <c r="Q12" s="8">
        <v>1.0056428571428573</v>
      </c>
      <c r="R12" s="9">
        <v>2.1303571428571431</v>
      </c>
      <c r="S12" s="10">
        <f>AVERAGE(O12:R12)</f>
        <v>1.3180218253968254</v>
      </c>
      <c r="T12" s="11"/>
      <c r="U12" s="8">
        <v>0.93681959378733581</v>
      </c>
      <c r="V12" s="9">
        <v>1.1577156511350062</v>
      </c>
      <c r="W12" s="8">
        <v>1.0833279569892473</v>
      </c>
      <c r="X12" s="9">
        <v>2.0413978494623657</v>
      </c>
      <c r="Y12" s="10">
        <f>AVERAGE(U12:X12)</f>
        <v>1.3048152628434888</v>
      </c>
      <c r="Z12" s="11"/>
      <c r="AA12" s="8">
        <v>0.84434767025089619</v>
      </c>
      <c r="AB12" s="9">
        <v>1.0441827956989234</v>
      </c>
      <c r="AC12" s="8">
        <v>0.91020430107526884</v>
      </c>
      <c r="AD12" s="9">
        <v>1.3142078853046593</v>
      </c>
      <c r="AE12" s="10">
        <f>AVERAGE(AA12:AD12)</f>
        <v>1.028235663082437</v>
      </c>
      <c r="AF12" s="11"/>
      <c r="AG12" s="8">
        <v>0.90012098765432003</v>
      </c>
      <c r="AH12" s="9">
        <v>1.157451851851852</v>
      </c>
      <c r="AI12" s="8">
        <v>1.4102777777777762</v>
      </c>
      <c r="AJ12" s="9">
        <v>2.5894333333333317</v>
      </c>
      <c r="AK12" s="10">
        <f>AVERAGE(AG12:AJ12)</f>
        <v>1.51432098765432</v>
      </c>
      <c r="AL12" s="11"/>
      <c r="AM12" s="8">
        <v>0.89671206690561522</v>
      </c>
      <c r="AN12" s="9">
        <v>1.1270919952210277</v>
      </c>
      <c r="AO12" s="8">
        <v>0.9416612903225805</v>
      </c>
      <c r="AP12" s="9">
        <v>2.3279677419354843</v>
      </c>
      <c r="AQ12" s="10">
        <f>AVERAGE(AM12:AP12)</f>
        <v>1.3233582735961769</v>
      </c>
      <c r="AR12" s="11"/>
      <c r="AS12" s="8">
        <v>0.69640740740740736</v>
      </c>
      <c r="AT12" s="9">
        <v>0.82197667280539966</v>
      </c>
      <c r="AU12" s="8">
        <v>0.61694444444444441</v>
      </c>
      <c r="AV12" s="9">
        <v>0.35</v>
      </c>
      <c r="AW12" s="10">
        <f>AVERAGE(AS12:AV12)</f>
        <v>0.62133213116431285</v>
      </c>
      <c r="AX12" s="11"/>
      <c r="AY12" s="8">
        <v>0.83077897252090771</v>
      </c>
      <c r="AZ12" s="9">
        <v>1.0295770609318995</v>
      </c>
      <c r="BA12" s="8">
        <v>0.96599462365591415</v>
      </c>
      <c r="BB12" s="9">
        <v>0.80107526881720448</v>
      </c>
      <c r="BC12" s="10">
        <f>AVERAGE(AY12:BB12)</f>
        <v>0.90685648148148146</v>
      </c>
      <c r="BD12" s="12"/>
      <c r="BE12" s="8">
        <v>0.85989876543209887</v>
      </c>
      <c r="BF12" s="9">
        <v>1.3746617283950595</v>
      </c>
      <c r="BG12" s="8">
        <v>0.97499999999999998</v>
      </c>
      <c r="BH12" s="9">
        <v>1.0443548387096775</v>
      </c>
      <c r="BI12" s="10">
        <f>AVERAGE(BE12:BH12)</f>
        <v>1.0634788331342091</v>
      </c>
      <c r="BJ12" s="13"/>
      <c r="BK12" s="14">
        <v>0.71114851485148523</v>
      </c>
      <c r="BL12" s="15">
        <v>1.6940074074074023</v>
      </c>
      <c r="BM12" s="14">
        <v>0.95666666666666667</v>
      </c>
      <c r="BN12" s="15">
        <v>1.4458333333333333</v>
      </c>
      <c r="BO12" s="10">
        <f>AVERAGE(BK12:BN12)</f>
        <v>1.2019139805647219</v>
      </c>
      <c r="BP12" s="12"/>
      <c r="BQ12" s="14">
        <v>0.55511965811965824</v>
      </c>
      <c r="BR12" s="15">
        <v>1.5681553166069264</v>
      </c>
      <c r="BS12" s="14">
        <v>0.72338709677419355</v>
      </c>
      <c r="BT12" s="15">
        <v>1.5862903225806451</v>
      </c>
      <c r="BU12" s="10">
        <f>AVERAGE(BQ12:BT12)</f>
        <v>1.1082380985203557</v>
      </c>
    </row>
    <row r="13" spans="1:73" x14ac:dyDescent="0.25">
      <c r="A13" s="62" t="s">
        <v>47</v>
      </c>
      <c r="B13" s="17" t="s">
        <v>109</v>
      </c>
      <c r="C13" s="8">
        <v>1.0544444444444445</v>
      </c>
      <c r="D13" s="9">
        <v>1.5128962962962962</v>
      </c>
      <c r="E13" s="8">
        <v>1.0033333333333334</v>
      </c>
      <c r="F13" s="9">
        <v>2.7283333333333335</v>
      </c>
      <c r="G13" s="10">
        <f>AVERAGE(C13:F13)</f>
        <v>1.5747518518518517</v>
      </c>
      <c r="H13" s="11"/>
      <c r="I13" s="8">
        <v>0.91702508960573481</v>
      </c>
      <c r="J13" s="9">
        <v>1.4311708482676224</v>
      </c>
      <c r="K13" s="8">
        <v>0.91129032258064513</v>
      </c>
      <c r="L13" s="9">
        <v>2.5580645161290323</v>
      </c>
      <c r="M13" s="10">
        <f>AVERAGE(I13:L13)</f>
        <v>1.4543876941457587</v>
      </c>
      <c r="N13" s="11"/>
      <c r="O13" s="8">
        <v>1.0761428571428573</v>
      </c>
      <c r="P13" s="9">
        <v>1.4599206349206348</v>
      </c>
      <c r="Q13" s="8">
        <v>1.0647321428571428</v>
      </c>
      <c r="R13" s="9">
        <v>2.6741071428571428</v>
      </c>
      <c r="S13" s="10">
        <f>AVERAGE(O13:R13)</f>
        <v>1.5687256944444443</v>
      </c>
      <c r="T13" s="11"/>
      <c r="U13" s="8">
        <v>1.1087813620071685</v>
      </c>
      <c r="V13" s="9">
        <v>1.5481911589008366</v>
      </c>
      <c r="W13" s="8">
        <v>1.0649193548387097</v>
      </c>
      <c r="X13" s="9">
        <v>2.8290322580645162</v>
      </c>
      <c r="Y13" s="10">
        <f>AVERAGE(U13:X13)</f>
        <v>1.6377310334528077</v>
      </c>
      <c r="Z13" s="11"/>
      <c r="AA13" s="8">
        <v>1.4841863799283157</v>
      </c>
      <c r="AB13" s="9">
        <v>1.0519082437275984</v>
      </c>
      <c r="AC13" s="8">
        <v>1.0112903225806451</v>
      </c>
      <c r="AD13" s="9">
        <v>1.0048387096774194</v>
      </c>
      <c r="AE13" s="10">
        <f>AVERAGE(AA13:AD13)</f>
        <v>1.1380559139784947</v>
      </c>
      <c r="AF13" s="11"/>
      <c r="AG13" s="8">
        <v>0.95655555555555549</v>
      </c>
      <c r="AH13" s="9">
        <v>1.3867407407407406</v>
      </c>
      <c r="AI13" s="8">
        <v>0.86041666666666672</v>
      </c>
      <c r="AJ13" s="9">
        <v>2.5136000000000003</v>
      </c>
      <c r="AK13" s="10">
        <f>AVERAGE(AG13:AJ13)</f>
        <v>1.4293282407407406</v>
      </c>
      <c r="AL13" s="11"/>
      <c r="AM13" s="8">
        <v>1.0017921146953406</v>
      </c>
      <c r="AN13" s="9">
        <v>1.2770035842293908</v>
      </c>
      <c r="AO13" s="8">
        <v>1.0181451612903225</v>
      </c>
      <c r="AP13" s="9">
        <v>2.4040322580645159</v>
      </c>
      <c r="AQ13" s="10">
        <f>AVERAGE(AM13:AP13)</f>
        <v>1.4252432795698924</v>
      </c>
      <c r="AR13" s="11"/>
      <c r="AS13" s="8">
        <v>0.9949382716049382</v>
      </c>
      <c r="AT13" s="9">
        <v>1.2272222222222222</v>
      </c>
      <c r="AU13" s="8">
        <v>0.98708333333333331</v>
      </c>
      <c r="AV13" s="9">
        <v>2.1266666666666665</v>
      </c>
      <c r="AW13" s="10">
        <f>AVERAGE(AS13:AV13)</f>
        <v>1.3339776234567902</v>
      </c>
      <c r="AX13" s="11"/>
      <c r="AY13" s="8">
        <v>0.96288888888888891</v>
      </c>
      <c r="AZ13" s="9">
        <v>1.2457849462365591</v>
      </c>
      <c r="BA13" s="8">
        <v>0.99516129032258061</v>
      </c>
      <c r="BB13" s="9">
        <v>2.1645161290322581</v>
      </c>
      <c r="BC13" s="10">
        <f>AVERAGE(AY13:BB13)</f>
        <v>1.3420878136200716</v>
      </c>
      <c r="BD13" s="12"/>
      <c r="BE13" s="8">
        <v>0.98089629629629638</v>
      </c>
      <c r="BF13" s="9">
        <v>1.3410518518518519</v>
      </c>
      <c r="BG13" s="8">
        <v>1.0685483870967742</v>
      </c>
      <c r="BH13" s="9">
        <v>2.1435483870967742</v>
      </c>
      <c r="BI13" s="10">
        <f>AVERAGE(BE13:BH13)</f>
        <v>1.3835112305854242</v>
      </c>
      <c r="BJ13" s="13"/>
      <c r="BK13" s="14">
        <v>0.93091089108910885</v>
      </c>
      <c r="BL13" s="15">
        <v>1.3290740740740741</v>
      </c>
      <c r="BM13" s="14">
        <v>1.0337499999999999</v>
      </c>
      <c r="BN13" s="15">
        <v>2.2783333333333333</v>
      </c>
      <c r="BO13" s="10">
        <f>AVERAGE(BK13:BN13)</f>
        <v>1.393017074624129</v>
      </c>
      <c r="BP13" s="12"/>
      <c r="BQ13" s="14">
        <v>0.95300641025641031</v>
      </c>
      <c r="BR13" s="15">
        <v>1.4986738351254481</v>
      </c>
      <c r="BS13" s="14">
        <v>1.0088709677419354</v>
      </c>
      <c r="BT13" s="15">
        <v>2.4620967741935482</v>
      </c>
      <c r="BU13" s="10">
        <f>AVERAGE(BQ13:BT13)</f>
        <v>1.4806619968293355</v>
      </c>
    </row>
    <row r="14" spans="1:73" x14ac:dyDescent="0.25">
      <c r="A14" s="62" t="s">
        <v>47</v>
      </c>
      <c r="B14" s="17" t="s">
        <v>34</v>
      </c>
      <c r="C14" s="8">
        <v>0.88246666666666684</v>
      </c>
      <c r="D14" s="9">
        <v>1.9224987654320977</v>
      </c>
      <c r="E14" s="8">
        <v>1.008788888888889</v>
      </c>
      <c r="F14" s="9">
        <v>1.2861111111111112</v>
      </c>
      <c r="G14" s="10">
        <f>AVERAGE(C14:F14)</f>
        <v>1.2749663580246913</v>
      </c>
      <c r="H14" s="11"/>
      <c r="I14" s="8">
        <v>0.86300716845878134</v>
      </c>
      <c r="J14" s="9">
        <v>1.6441385902031067</v>
      </c>
      <c r="K14" s="8">
        <v>1.0026612903225807</v>
      </c>
      <c r="L14" s="9">
        <v>1.1382437275985662</v>
      </c>
      <c r="M14" s="10">
        <f>AVERAGE(I14:L14)</f>
        <v>1.1620126941457587</v>
      </c>
      <c r="N14" s="11"/>
      <c r="O14" s="8">
        <v>0.84649999999999992</v>
      </c>
      <c r="P14" s="9">
        <v>1.6043650793650797</v>
      </c>
      <c r="Q14" s="8">
        <v>1.0237499999999999</v>
      </c>
      <c r="R14" s="9">
        <v>1.0502499999999999</v>
      </c>
      <c r="S14" s="10">
        <f>AVERAGE(O14:R14)</f>
        <v>1.13121626984127</v>
      </c>
      <c r="T14" s="11"/>
      <c r="U14" s="8">
        <v>0.95430824372759848</v>
      </c>
      <c r="V14" s="9">
        <v>1.6870848267622469</v>
      </c>
      <c r="W14" s="8">
        <v>1.0719677419354838</v>
      </c>
      <c r="X14" s="9">
        <v>1.1925412186379931</v>
      </c>
      <c r="Y14" s="10">
        <f>AVERAGE(U14:X14)</f>
        <v>1.2264755077658307</v>
      </c>
      <c r="Z14" s="11"/>
      <c r="AA14" s="8">
        <v>1.1307275985663079</v>
      </c>
      <c r="AB14" s="9">
        <v>0.86252329749103906</v>
      </c>
      <c r="AC14" s="8">
        <v>0.96880645161290335</v>
      </c>
      <c r="AD14" s="9">
        <v>1.2993709677419365</v>
      </c>
      <c r="AE14" s="10">
        <f>AVERAGE(AA14:AD14)</f>
        <v>1.0653570788530469</v>
      </c>
      <c r="AF14" s="11"/>
      <c r="AG14" s="8">
        <v>1.002577777777778</v>
      </c>
      <c r="AH14" s="9">
        <v>1.7097654320987632</v>
      </c>
      <c r="AI14" s="8">
        <v>1.3331666666666686</v>
      </c>
      <c r="AJ14" s="9">
        <v>1.2687555555555556</v>
      </c>
      <c r="AK14" s="10">
        <f>AVERAGE(AG14:AJ14)</f>
        <v>1.3285663580246914</v>
      </c>
      <c r="AL14" s="11"/>
      <c r="AM14" s="8">
        <v>0.75860215053763436</v>
      </c>
      <c r="AN14" s="9">
        <v>1.4575077658303466</v>
      </c>
      <c r="AO14" s="8">
        <v>0.99877419354838715</v>
      </c>
      <c r="AP14" s="9">
        <v>1.0532258064516127</v>
      </c>
      <c r="AQ14" s="10">
        <f>AVERAGE(AM14:AP14)</f>
        <v>1.0670274790919951</v>
      </c>
      <c r="AR14" s="11"/>
      <c r="AS14" s="8">
        <v>0.84808333333333319</v>
      </c>
      <c r="AT14" s="9">
        <v>1.4997382716049346</v>
      </c>
      <c r="AU14" s="8">
        <v>1.0055000000000005</v>
      </c>
      <c r="AV14" s="9">
        <v>1.1201777777777797</v>
      </c>
      <c r="AW14" s="10">
        <f>AVERAGE(AS14:AV14)</f>
        <v>1.1183748456790119</v>
      </c>
      <c r="AX14" s="11"/>
      <c r="AY14" s="8">
        <v>0.81113620071684578</v>
      </c>
      <c r="AZ14" s="9">
        <v>1.2920788530465954</v>
      </c>
      <c r="BA14" s="8">
        <v>0.99822580645161307</v>
      </c>
      <c r="BB14" s="9">
        <v>0.86250896057347659</v>
      </c>
      <c r="BC14" s="10">
        <f>AVERAGE(AY14:BB14)</f>
        <v>0.99098745519713272</v>
      </c>
      <c r="BD14" s="12"/>
      <c r="BE14" s="8">
        <v>0.72393333333333321</v>
      </c>
      <c r="BF14" s="9">
        <v>1.5804493827160448</v>
      </c>
      <c r="BG14" s="8">
        <v>1.0347473118279573</v>
      </c>
      <c r="BH14" s="9">
        <v>0.97986021505376497</v>
      </c>
      <c r="BI14" s="10">
        <f>AVERAGE(BE14:BH14)</f>
        <v>1.0797475607327751</v>
      </c>
      <c r="BJ14" s="13"/>
      <c r="BK14" s="14">
        <v>0.66919253604749818</v>
      </c>
      <c r="BL14" s="15">
        <v>1.5108246913580201</v>
      </c>
      <c r="BM14" s="14">
        <v>1.0165</v>
      </c>
      <c r="BN14" s="15">
        <v>0.98170000000000146</v>
      </c>
      <c r="BO14" s="10">
        <f>AVERAGE(BK14:BN14)</f>
        <v>1.0445543068513801</v>
      </c>
      <c r="BP14" s="12"/>
      <c r="BQ14" s="14">
        <v>0.61318518518518506</v>
      </c>
      <c r="BR14" s="15">
        <v>1.4702293906809991</v>
      </c>
      <c r="BS14" s="14">
        <v>1.0175645161290323</v>
      </c>
      <c r="BT14" s="15">
        <v>0.94070967741935629</v>
      </c>
      <c r="BU14" s="10">
        <f>AVERAGE(BQ14:BT14)</f>
        <v>1.0104221923536432</v>
      </c>
    </row>
    <row r="15" spans="1:73" x14ac:dyDescent="0.25">
      <c r="A15" s="64" t="s">
        <v>47</v>
      </c>
      <c r="B15" s="7" t="s">
        <v>36</v>
      </c>
      <c r="C15" s="8">
        <v>0.73530370370370379</v>
      </c>
      <c r="D15" s="9">
        <v>1.0138716049382717</v>
      </c>
      <c r="E15" s="8">
        <v>1.0346666666666671</v>
      </c>
      <c r="F15" s="9">
        <v>2.0834333333333328</v>
      </c>
      <c r="G15" s="10">
        <f>AVERAGE(C15:F15)</f>
        <v>1.2168188271604938</v>
      </c>
      <c r="H15" s="16"/>
      <c r="I15" s="8">
        <v>0.78048506571087217</v>
      </c>
      <c r="J15" s="9">
        <v>1.0790274790919954</v>
      </c>
      <c r="K15" s="8">
        <v>0.99455376344085999</v>
      </c>
      <c r="L15" s="9">
        <v>1.9910645161290328</v>
      </c>
      <c r="M15" s="10">
        <f>AVERAGE(I15:L15)</f>
        <v>1.2112827060931901</v>
      </c>
      <c r="N15" s="16"/>
      <c r="O15" s="8">
        <v>0.76863492063492067</v>
      </c>
      <c r="P15" s="9">
        <v>1.0739126984126983</v>
      </c>
      <c r="Q15" s="8">
        <v>1.015767857142857</v>
      </c>
      <c r="R15" s="9">
        <v>2.0548214285714277</v>
      </c>
      <c r="S15" s="10">
        <f>AVERAGE(O15:R15)</f>
        <v>1.2282842261904761</v>
      </c>
      <c r="T15" s="16"/>
      <c r="U15" s="8">
        <v>0.77705137395459978</v>
      </c>
      <c r="V15" s="9">
        <v>1.3351230585424139</v>
      </c>
      <c r="W15" s="8">
        <v>1.0311612903225806</v>
      </c>
      <c r="X15" s="9">
        <v>2.1929999999999996</v>
      </c>
      <c r="Y15" s="10">
        <f>AVERAGE(U15:X15)</f>
        <v>1.3340839307048986</v>
      </c>
      <c r="Z15" s="16"/>
      <c r="AA15" s="8">
        <v>1.1309892473118279</v>
      </c>
      <c r="AB15" s="9">
        <v>1.3985615292712068</v>
      </c>
      <c r="AC15" s="8">
        <v>1.8173548387096778</v>
      </c>
      <c r="AD15" s="9">
        <v>1.0994086021505374</v>
      </c>
      <c r="AE15" s="10">
        <f>AVERAGE(AA15:AD15)</f>
        <v>1.3615785543608125</v>
      </c>
      <c r="AF15" s="16"/>
      <c r="AG15" s="8">
        <v>0.67255061728395105</v>
      </c>
      <c r="AH15" s="9">
        <v>1.0366222222222212</v>
      </c>
      <c r="AI15" s="8">
        <v>0.77614999999999967</v>
      </c>
      <c r="AJ15" s="9">
        <v>1.5018666666666662</v>
      </c>
      <c r="AK15" s="10">
        <f>AVERAGE(AG15:AJ15)</f>
        <v>0.99679737654320966</v>
      </c>
      <c r="AL15" s="16"/>
      <c r="AM15" s="8">
        <v>0.74386618876941446</v>
      </c>
      <c r="AN15" s="9">
        <v>0.94147670250896054</v>
      </c>
      <c r="AO15" s="8">
        <v>0.99725806451612931</v>
      </c>
      <c r="AP15" s="9">
        <v>1.1545806451612908</v>
      </c>
      <c r="AQ15" s="10">
        <f>AVERAGE(AM15:AP15)</f>
        <v>0.95929540023894877</v>
      </c>
      <c r="AR15" s="16"/>
      <c r="AS15" s="8">
        <v>0.72114074074074108</v>
      </c>
      <c r="AT15" s="9">
        <v>0.9597975308641965</v>
      </c>
      <c r="AU15" s="8">
        <v>0.9222499999999999</v>
      </c>
      <c r="AV15" s="9">
        <v>1.1585999999999999</v>
      </c>
      <c r="AW15" s="10">
        <f>AVERAGE(AS15:AV15)</f>
        <v>0.94044706790123433</v>
      </c>
      <c r="AX15" s="16"/>
      <c r="AY15" s="8">
        <v>0.72108004778972523</v>
      </c>
      <c r="AZ15" s="9">
        <v>1.0296965352449223</v>
      </c>
      <c r="BA15" s="8">
        <v>0.92930645161290282</v>
      </c>
      <c r="BB15" s="9">
        <v>1.3195806451612906</v>
      </c>
      <c r="BC15" s="10">
        <f>AVERAGE(AY15:BB15)</f>
        <v>0.9999159199522103</v>
      </c>
      <c r="BD15" s="12"/>
      <c r="BE15" s="8">
        <v>0.71011851851851948</v>
      </c>
      <c r="BF15" s="9">
        <v>1.1063777777777757</v>
      </c>
      <c r="BG15" s="8">
        <v>0.8653225806451611</v>
      </c>
      <c r="BH15" s="9">
        <v>1.4576774193548383</v>
      </c>
      <c r="BI15" s="10">
        <f>AVERAGE(BE15:BH15)</f>
        <v>1.0348740740740736</v>
      </c>
      <c r="BJ15" s="13"/>
      <c r="BK15" s="14">
        <v>0.69721672167216797</v>
      </c>
      <c r="BL15" s="15">
        <v>1.026051851851852</v>
      </c>
      <c r="BM15" s="14">
        <v>0.89526666666666666</v>
      </c>
      <c r="BN15" s="15">
        <v>1.2597333333333334</v>
      </c>
      <c r="BO15" s="10">
        <f>AVERAGE(BK15:BN15)</f>
        <v>0.96956714338100491</v>
      </c>
      <c r="BP15" s="12"/>
      <c r="BQ15" s="14">
        <v>0.70825427350427339</v>
      </c>
      <c r="BR15" s="15">
        <v>0.98070489844683373</v>
      </c>
      <c r="BS15" s="14">
        <v>0.91477419354838707</v>
      </c>
      <c r="BT15" s="15">
        <v>1.1884516129032257</v>
      </c>
      <c r="BU15" s="10">
        <f>AVERAGE(BQ15:BT15)</f>
        <v>0.94804624460067999</v>
      </c>
    </row>
    <row r="16" spans="1:73" x14ac:dyDescent="0.25">
      <c r="A16" s="62" t="s">
        <v>53</v>
      </c>
      <c r="B16" s="17" t="s">
        <v>5</v>
      </c>
      <c r="C16" s="8">
        <v>1.817237037037037</v>
      </c>
      <c r="D16" s="9">
        <v>1.1094222222222225</v>
      </c>
      <c r="E16" s="8">
        <v>1.1181666666666665</v>
      </c>
      <c r="F16" s="9">
        <v>1.0102777777777776</v>
      </c>
      <c r="G16" s="10">
        <f>AVERAGE(C16:F16)</f>
        <v>1.2637759259259258</v>
      </c>
      <c r="H16" s="11"/>
      <c r="I16" s="8">
        <v>1.8042795698924732</v>
      </c>
      <c r="J16" s="9">
        <v>1.1405017921146956</v>
      </c>
      <c r="K16" s="8">
        <v>1.0368279569892471</v>
      </c>
      <c r="L16" s="9">
        <v>1.0236559139784944</v>
      </c>
      <c r="M16" s="10">
        <f>AVERAGE(I16:L16)</f>
        <v>1.2513163082437275</v>
      </c>
      <c r="N16" s="11"/>
      <c r="O16" s="8">
        <v>1.9174126984126985</v>
      </c>
      <c r="P16" s="9">
        <v>0.91924603174603192</v>
      </c>
      <c r="Q16" s="8">
        <v>1.0895833333333331</v>
      </c>
      <c r="R16" s="9">
        <v>1.0175595238095236</v>
      </c>
      <c r="S16" s="10">
        <f>AVERAGE(O16:R16)</f>
        <v>1.2359503968253969</v>
      </c>
      <c r="T16" s="11"/>
      <c r="U16" s="8">
        <v>1.5780501792114694</v>
      </c>
      <c r="V16" s="9">
        <v>0.8930537634408604</v>
      </c>
      <c r="W16" s="8">
        <v>1.3287634408602156</v>
      </c>
      <c r="X16" s="9">
        <v>0.98494623655913971</v>
      </c>
      <c r="Y16" s="10">
        <f>AVERAGE(U16:X16)</f>
        <v>1.1962034050179211</v>
      </c>
      <c r="Z16" s="11"/>
      <c r="AA16" s="8">
        <v>0.91761529271206732</v>
      </c>
      <c r="AB16" s="9">
        <v>1.0101792114695327</v>
      </c>
      <c r="AC16" s="8">
        <v>1.0180967741935485</v>
      </c>
      <c r="AD16" s="9">
        <v>1.7157419354838703</v>
      </c>
      <c r="AE16" s="10">
        <f>AVERAGE(AA16:AD16)</f>
        <v>1.1654083034647547</v>
      </c>
      <c r="AF16" s="11"/>
      <c r="AG16" s="8">
        <v>1.4488740740740735</v>
      </c>
      <c r="AH16" s="9">
        <v>1.274333333333334</v>
      </c>
      <c r="AI16" s="8">
        <v>1.3000000000000005</v>
      </c>
      <c r="AJ16" s="9">
        <v>1.0986111111111114</v>
      </c>
      <c r="AK16" s="10">
        <f>AVERAGE(AG16:AJ16)</f>
        <v>1.28045462962963</v>
      </c>
      <c r="AL16" s="11"/>
      <c r="AM16" s="8">
        <v>1.1418924731182796</v>
      </c>
      <c r="AN16" s="9">
        <v>1.0278637992831543</v>
      </c>
      <c r="AO16" s="8">
        <v>1.0120967741935485</v>
      </c>
      <c r="AP16" s="9">
        <v>1.0290322580645161</v>
      </c>
      <c r="AQ16" s="10">
        <f>AVERAGE(AM16:AP16)</f>
        <v>1.0527213261648747</v>
      </c>
      <c r="AR16" s="11"/>
      <c r="AS16" s="8">
        <v>1.0129629629629626</v>
      </c>
      <c r="AT16" s="9">
        <v>1.1828962962962959</v>
      </c>
      <c r="AU16" s="8">
        <v>1.0433333333333332</v>
      </c>
      <c r="AV16" s="9">
        <v>1.0049999999999999</v>
      </c>
      <c r="AW16" s="10">
        <f>AVERAGE(AS16:AV16)</f>
        <v>1.061048148148148</v>
      </c>
      <c r="AX16" s="11"/>
      <c r="AY16" s="8">
        <v>1.0264444444444445</v>
      </c>
      <c r="AZ16" s="9">
        <v>1.1553691756272406</v>
      </c>
      <c r="BA16" s="8">
        <v>1.0556451612903226</v>
      </c>
      <c r="BB16" s="9">
        <v>1.0120967741935485</v>
      </c>
      <c r="BC16" s="10">
        <f>AVERAGE(AY16:BB16)</f>
        <v>1.062388888888889</v>
      </c>
      <c r="BD16" s="12"/>
      <c r="BE16" s="8">
        <v>0.9720962962962959</v>
      </c>
      <c r="BF16" s="9">
        <v>1.5260592592592603</v>
      </c>
      <c r="BG16" s="8">
        <v>1.0459677419354838</v>
      </c>
      <c r="BH16" s="9">
        <v>1.0096774193548388</v>
      </c>
      <c r="BI16" s="10">
        <f>AVERAGE(BE16:BH16)</f>
        <v>1.1384501792114698</v>
      </c>
      <c r="BJ16" s="13"/>
      <c r="BK16" s="14">
        <v>0.88476422764227647</v>
      </c>
      <c r="BL16" s="15">
        <v>1.2324000000000002</v>
      </c>
      <c r="BM16" s="14">
        <v>1.0449999999999999</v>
      </c>
      <c r="BN16" s="15">
        <v>1.0125</v>
      </c>
      <c r="BO16" s="10">
        <f>AVERAGE(BK16:BN16)</f>
        <v>1.0436660569105691</v>
      </c>
      <c r="BP16" s="12"/>
      <c r="BQ16" s="14">
        <v>0.7268118811881189</v>
      </c>
      <c r="BR16" s="15">
        <v>1.4704086021505385</v>
      </c>
      <c r="BS16" s="14">
        <v>1.0193548387096774</v>
      </c>
      <c r="BT16" s="15">
        <v>0.97499999999999998</v>
      </c>
      <c r="BU16" s="10">
        <f>AVERAGE(BQ16:BT16)</f>
        <v>1.0478938305120835</v>
      </c>
    </row>
    <row r="17" spans="1:73" x14ac:dyDescent="0.25">
      <c r="A17" s="62" t="s">
        <v>53</v>
      </c>
      <c r="B17" s="17" t="s">
        <v>13</v>
      </c>
      <c r="C17" s="8">
        <v>1.3093555555555554</v>
      </c>
      <c r="D17" s="9">
        <v>1.0571555555555556</v>
      </c>
      <c r="E17" s="8">
        <v>1.02</v>
      </c>
      <c r="F17" s="9">
        <v>1.0033333333333334</v>
      </c>
      <c r="G17" s="10">
        <f>AVERAGE(C17:F17)</f>
        <v>1.097461111111111</v>
      </c>
      <c r="H17" s="11"/>
      <c r="I17" s="8">
        <v>1.3189605734767025</v>
      </c>
      <c r="J17" s="9">
        <v>1.0949247311827957</v>
      </c>
      <c r="K17" s="8">
        <v>1.017741935483871</v>
      </c>
      <c r="L17" s="9">
        <v>0.99892473118279557</v>
      </c>
      <c r="M17" s="10">
        <f>AVERAGE(I17:L17)</f>
        <v>1.1076379928315412</v>
      </c>
      <c r="N17" s="11"/>
      <c r="O17" s="8">
        <v>1.3198412698412696</v>
      </c>
      <c r="P17" s="9">
        <v>1.1173904761904765</v>
      </c>
      <c r="Q17" s="8">
        <v>1.0196428571428571</v>
      </c>
      <c r="R17" s="9">
        <v>1.0058035714285714</v>
      </c>
      <c r="S17" s="10">
        <f>AVERAGE(O17:R17)</f>
        <v>1.1156695436507937</v>
      </c>
      <c r="T17" s="11"/>
      <c r="U17" s="8">
        <v>1.7383512544802866</v>
      </c>
      <c r="V17" s="9">
        <v>0.99880430107526896</v>
      </c>
      <c r="W17" s="8">
        <v>1.0580645161290323</v>
      </c>
      <c r="X17" s="9">
        <v>1.0854838709677419</v>
      </c>
      <c r="Y17" s="10">
        <f>AVERAGE(U17:X17)</f>
        <v>1.2201759856630825</v>
      </c>
      <c r="Z17" s="11"/>
      <c r="AA17" s="8">
        <v>0.7670107526881722</v>
      </c>
      <c r="AB17" s="9">
        <v>0.9826833930704898</v>
      </c>
      <c r="AC17" s="8">
        <v>0.99732795698924737</v>
      </c>
      <c r="AD17" s="9">
        <v>1.8294516129032254</v>
      </c>
      <c r="AE17" s="10">
        <f>AVERAGE(AA17:AD17)</f>
        <v>1.1441184289127837</v>
      </c>
      <c r="AF17" s="11"/>
      <c r="AG17" s="8">
        <v>1.5710666666666666</v>
      </c>
      <c r="AH17" s="9">
        <v>1.0210014814814816</v>
      </c>
      <c r="AI17" s="8">
        <v>1.0416666666666667</v>
      </c>
      <c r="AJ17" s="9">
        <v>1.0561111111111112</v>
      </c>
      <c r="AK17" s="10">
        <f>AVERAGE(AG17:AJ17)</f>
        <v>1.1724614814814815</v>
      </c>
      <c r="AL17" s="11"/>
      <c r="AM17" s="8">
        <v>1.3387096774193548</v>
      </c>
      <c r="AN17" s="9">
        <v>0.94829247311827947</v>
      </c>
      <c r="AO17" s="8">
        <v>1.0080645161290323</v>
      </c>
      <c r="AP17" s="9">
        <v>1.0223118279569892</v>
      </c>
      <c r="AQ17" s="10">
        <f>AVERAGE(AM17:AP17)</f>
        <v>1.0793446236559139</v>
      </c>
      <c r="AR17" s="11"/>
      <c r="AS17" s="8">
        <v>1.0691851851851852</v>
      </c>
      <c r="AT17" s="9">
        <v>0.9924711111111113</v>
      </c>
      <c r="AU17" s="8">
        <v>1.0233333333333334</v>
      </c>
      <c r="AV17" s="9">
        <v>1.015838888888889</v>
      </c>
      <c r="AW17" s="10">
        <f>AVERAGE(AS17:AV17)</f>
        <v>1.0252071296296297</v>
      </c>
      <c r="AX17" s="11"/>
      <c r="AY17" s="8">
        <v>1.1347383512544802</v>
      </c>
      <c r="AZ17" s="9">
        <v>0.93611469534050196</v>
      </c>
      <c r="BA17" s="8">
        <v>1.0161935483870967</v>
      </c>
      <c r="BB17" s="9">
        <v>1.0104838709677419</v>
      </c>
      <c r="BC17" s="10">
        <f>AVERAGE(AY17:BB17)</f>
        <v>1.0243826164874552</v>
      </c>
      <c r="BD17" s="12"/>
      <c r="BE17" s="8">
        <v>0.619074074074074</v>
      </c>
      <c r="BF17" s="9">
        <v>0.83815111111111118</v>
      </c>
      <c r="BG17" s="8">
        <v>1.0209677419354839</v>
      </c>
      <c r="BH17" s="9">
        <v>1.0040322580645162</v>
      </c>
      <c r="BI17" s="10">
        <f>AVERAGE(BE17:BH17)</f>
        <v>0.87055629629629627</v>
      </c>
      <c r="BJ17" s="13"/>
      <c r="BK17" s="14">
        <v>0.57979342723004701</v>
      </c>
      <c r="BL17" s="15">
        <v>0.89946666666666664</v>
      </c>
      <c r="BM17" s="14">
        <v>1.0083333333333333</v>
      </c>
      <c r="BN17" s="15">
        <v>1</v>
      </c>
      <c r="BO17" s="10">
        <f>AVERAGE(BK17:BN17)</f>
        <v>0.87189835680751171</v>
      </c>
      <c r="BP17" s="12"/>
      <c r="BQ17" s="14">
        <v>0.59436834094368329</v>
      </c>
      <c r="BR17" s="15">
        <v>0.8421333333333334</v>
      </c>
      <c r="BS17" s="14">
        <v>0.97096774193548385</v>
      </c>
      <c r="BT17" s="15">
        <v>0.967741935483871</v>
      </c>
      <c r="BU17" s="10">
        <f>AVERAGE(BQ17:BT17)</f>
        <v>0.84380283792409294</v>
      </c>
    </row>
    <row r="18" spans="1:73" x14ac:dyDescent="0.25">
      <c r="A18" s="62" t="s">
        <v>53</v>
      </c>
      <c r="B18" s="17" t="s">
        <v>16</v>
      </c>
      <c r="C18" s="8">
        <v>1.33</v>
      </c>
      <c r="D18" s="9">
        <v>0.94888888888888889</v>
      </c>
      <c r="E18" s="8">
        <v>1.0045999999999999</v>
      </c>
      <c r="F18" s="9">
        <v>1.0201</v>
      </c>
      <c r="G18" s="10">
        <f>AVERAGE(C18:F18)</f>
        <v>1.0758972222222223</v>
      </c>
      <c r="H18" s="11"/>
      <c r="I18" s="8">
        <v>1.4311827956989247</v>
      </c>
      <c r="J18" s="9">
        <v>0.83763440860215055</v>
      </c>
      <c r="K18" s="8">
        <v>0.99893548387096776</v>
      </c>
      <c r="L18" s="9">
        <v>0.99838709677419357</v>
      </c>
      <c r="M18" s="10">
        <f>AVERAGE(I18:L18)</f>
        <v>1.066534946236559</v>
      </c>
      <c r="N18" s="11"/>
      <c r="O18" s="8">
        <v>1.5773809523809523</v>
      </c>
      <c r="P18" s="9">
        <v>0.94365079365079363</v>
      </c>
      <c r="Q18" s="8">
        <v>0.98635714285714293</v>
      </c>
      <c r="R18" s="9">
        <v>1.0365</v>
      </c>
      <c r="S18" s="10">
        <f>AVERAGE(O18:R18)</f>
        <v>1.1359722222222222</v>
      </c>
      <c r="T18" s="11"/>
      <c r="U18" s="8">
        <v>1.6347670250896058</v>
      </c>
      <c r="V18" s="9">
        <v>0.89175627240143374</v>
      </c>
      <c r="W18" s="8">
        <v>1.1205268817204301</v>
      </c>
      <c r="X18" s="9">
        <v>1.0603548387096773</v>
      </c>
      <c r="Y18" s="10">
        <f>AVERAGE(U18:X18)</f>
        <v>1.1768512544802867</v>
      </c>
      <c r="Z18" s="11"/>
      <c r="AA18" s="8">
        <v>1.4919283154121867</v>
      </c>
      <c r="AB18" s="9">
        <v>0.97258064516129028</v>
      </c>
      <c r="AC18" s="8">
        <v>1.017741935483871</v>
      </c>
      <c r="AD18" s="9">
        <v>1.0193548387096774</v>
      </c>
      <c r="AE18" s="10">
        <f>AVERAGE(AA18:AD18)</f>
        <v>1.1254014336917564</v>
      </c>
      <c r="AF18" s="11"/>
      <c r="AG18" s="8">
        <v>1.269622222222222</v>
      </c>
      <c r="AH18" s="9">
        <v>0.88370370370370366</v>
      </c>
      <c r="AI18" s="8">
        <v>1.0228222222222223</v>
      </c>
      <c r="AJ18" s="9">
        <v>1.0646</v>
      </c>
      <c r="AK18" s="10">
        <f>AVERAGE(AG18:AJ18)</f>
        <v>1.060187037037037</v>
      </c>
      <c r="AL18" s="11"/>
      <c r="AM18" s="8">
        <v>1</v>
      </c>
      <c r="AN18" s="9">
        <v>0.66487455197132617</v>
      </c>
      <c r="AO18" s="8">
        <v>1.0086451612903227</v>
      </c>
      <c r="AP18" s="9">
        <v>1.0258924731182795</v>
      </c>
      <c r="AQ18" s="10">
        <f>AVERAGE(AM18:AP18)</f>
        <v>0.92485304659498202</v>
      </c>
      <c r="AR18" s="11"/>
      <c r="AS18" s="8">
        <v>1.0455555555555556</v>
      </c>
      <c r="AT18" s="9">
        <v>0.81271604938271558</v>
      </c>
      <c r="AU18" s="8">
        <v>1.0167333333333335</v>
      </c>
      <c r="AV18" s="9">
        <v>1.0267999999999999</v>
      </c>
      <c r="AW18" s="10">
        <f>AVERAGE(AS18:AV18)</f>
        <v>0.97545123456790117</v>
      </c>
      <c r="AX18" s="11"/>
      <c r="AY18" s="8">
        <v>1.0118351254480287</v>
      </c>
      <c r="AZ18" s="9">
        <v>0.91648745519713259</v>
      </c>
      <c r="BA18" s="8">
        <v>1.0086451612903227</v>
      </c>
      <c r="BB18" s="9">
        <v>1.0286021505376344</v>
      </c>
      <c r="BC18" s="10">
        <f>AVERAGE(AY18:BB18)</f>
        <v>0.99139247311827949</v>
      </c>
      <c r="BD18" s="12"/>
      <c r="BE18" s="8">
        <v>0.72901728395061727</v>
      </c>
      <c r="BF18" s="9">
        <v>0.66398148148148139</v>
      </c>
      <c r="BG18" s="8">
        <v>1.0216021505376345</v>
      </c>
      <c r="BH18" s="9">
        <v>1.030258064516129</v>
      </c>
      <c r="BI18" s="10">
        <f>AVERAGE(BE18:BH18)</f>
        <v>0.86121474512146556</v>
      </c>
      <c r="BJ18" s="13"/>
      <c r="BK18" s="14">
        <v>0.76011904761904758</v>
      </c>
      <c r="BL18" s="15">
        <v>0.63472222222222219</v>
      </c>
      <c r="BM18" s="14">
        <v>1.0334444444444446</v>
      </c>
      <c r="BN18" s="15">
        <v>1.0301333333333333</v>
      </c>
      <c r="BO18" s="10">
        <f>AVERAGE(BK18:BN18)</f>
        <v>0.86460476190476188</v>
      </c>
      <c r="BP18" s="12"/>
      <c r="BQ18" s="14">
        <v>0.79433962264150948</v>
      </c>
      <c r="BR18" s="15">
        <v>0.55698924731182797</v>
      </c>
      <c r="BS18" s="14">
        <v>1.0247849462365592</v>
      </c>
      <c r="BT18" s="15">
        <v>0.980709677419355</v>
      </c>
      <c r="BU18" s="10">
        <f>AVERAGE(BQ18:BT18)</f>
        <v>0.8392058734023129</v>
      </c>
    </row>
    <row r="19" spans="1:73" x14ac:dyDescent="0.25">
      <c r="A19" s="62" t="s">
        <v>53</v>
      </c>
      <c r="B19" s="17" t="s">
        <v>24</v>
      </c>
      <c r="C19" s="8">
        <v>1.3777777777777778</v>
      </c>
      <c r="D19" s="9">
        <v>1.0616666666666668</v>
      </c>
      <c r="E19" s="8">
        <v>1.0091666666666668</v>
      </c>
      <c r="F19" s="9">
        <v>1.0175000000000001</v>
      </c>
      <c r="G19" s="10">
        <f>AVERAGE(C19:F19)</f>
        <v>1.1165277777777778</v>
      </c>
      <c r="H19" s="11"/>
      <c r="I19" s="8">
        <v>1.5023297491039427</v>
      </c>
      <c r="J19" s="9">
        <v>1.0654121863799282</v>
      </c>
      <c r="K19" s="8">
        <v>0.9975806451612903</v>
      </c>
      <c r="L19" s="9">
        <v>1.0040322580645162</v>
      </c>
      <c r="M19" s="10">
        <f>AVERAGE(I19:L19)</f>
        <v>1.1423387096774194</v>
      </c>
      <c r="N19" s="11"/>
      <c r="O19" s="8">
        <v>1.2921666666666667</v>
      </c>
      <c r="P19" s="9">
        <v>0.9934047619047619</v>
      </c>
      <c r="Q19" s="8">
        <v>1.0026785714285715</v>
      </c>
      <c r="R19" s="9">
        <v>1.0249999999999999</v>
      </c>
      <c r="S19" s="10">
        <f>AVERAGE(O19:R19)</f>
        <v>1.0783125</v>
      </c>
      <c r="T19" s="11"/>
      <c r="U19" s="8">
        <v>1.6725806451612903</v>
      </c>
      <c r="V19" s="9">
        <v>0.89516129032258063</v>
      </c>
      <c r="W19" s="8">
        <v>1.1290322580645162</v>
      </c>
      <c r="X19" s="9">
        <v>0.9838709677419355</v>
      </c>
      <c r="Y19" s="10">
        <f>AVERAGE(U19:X19)</f>
        <v>1.1701612903225809</v>
      </c>
      <c r="Z19" s="11"/>
      <c r="AA19" s="8">
        <v>1.0273867355727822</v>
      </c>
      <c r="AB19" s="9">
        <v>0.94158700209643598</v>
      </c>
      <c r="AC19" s="8">
        <v>1.0401612903225805</v>
      </c>
      <c r="AD19" s="9">
        <v>0.92644086021505412</v>
      </c>
      <c r="AE19" s="10">
        <f>AVERAGE(AA19:AD19)</f>
        <v>0.98389397205171325</v>
      </c>
      <c r="AF19" s="11"/>
      <c r="AG19" s="8">
        <v>1.2833333333333334</v>
      </c>
      <c r="AH19" s="9">
        <v>1.1561111111111111</v>
      </c>
      <c r="AI19" s="8">
        <v>1.0466666666666666</v>
      </c>
      <c r="AJ19" s="9">
        <v>1.075</v>
      </c>
      <c r="AK19" s="10">
        <f>AVERAGE(AG19:AJ19)</f>
        <v>1.1402777777777779</v>
      </c>
      <c r="AL19" s="11"/>
      <c r="AM19" s="8">
        <v>1.1641505376344083</v>
      </c>
      <c r="AN19" s="9">
        <v>1.0423870967741937</v>
      </c>
      <c r="AO19" s="8">
        <v>1.0169354838709677</v>
      </c>
      <c r="AP19" s="9">
        <v>1.0185483870967742</v>
      </c>
      <c r="AQ19" s="10">
        <f>AVERAGE(AM19:AP19)</f>
        <v>1.0605053763440859</v>
      </c>
      <c r="AR19" s="11"/>
      <c r="AS19" s="8">
        <v>1.0936444444444444</v>
      </c>
      <c r="AT19" s="9">
        <v>0.99551111111111112</v>
      </c>
      <c r="AU19" s="8">
        <v>1.0125</v>
      </c>
      <c r="AV19" s="9">
        <v>1.0566666666666666</v>
      </c>
      <c r="AW19" s="10">
        <f>AVERAGE(AS19:AV19)</f>
        <v>1.0395805555555555</v>
      </c>
      <c r="AX19" s="11"/>
      <c r="AY19" s="8">
        <v>1.1020645161290323</v>
      </c>
      <c r="AZ19" s="9">
        <v>1.332215053763441</v>
      </c>
      <c r="BA19" s="8">
        <v>1.0249999999999999</v>
      </c>
      <c r="BB19" s="9">
        <v>1.2032258064516128</v>
      </c>
      <c r="BC19" s="10">
        <f>AVERAGE(AY19:BB19)</f>
        <v>1.1656263440860215</v>
      </c>
      <c r="BD19" s="12"/>
      <c r="BE19" s="8">
        <v>1.0533333333333332</v>
      </c>
      <c r="BF19" s="9">
        <v>1.1399999999999999</v>
      </c>
      <c r="BG19" s="8">
        <v>1.0032258064516129</v>
      </c>
      <c r="BH19" s="9">
        <v>0.98951612903225805</v>
      </c>
      <c r="BI19" s="10">
        <f>AVERAGE(BE19:BH19)</f>
        <v>1.046518817204301</v>
      </c>
      <c r="BJ19" s="13"/>
      <c r="BK19" s="14">
        <v>0.84878048780487803</v>
      </c>
      <c r="BL19" s="15">
        <v>1.1561111111111111</v>
      </c>
      <c r="BM19" s="14">
        <v>1.0333333333333334</v>
      </c>
      <c r="BN19" s="15">
        <v>0.95166666666666666</v>
      </c>
      <c r="BO19" s="10">
        <f>AVERAGE(BK19:BN19)</f>
        <v>0.99747289972899733</v>
      </c>
      <c r="BP19" s="12"/>
      <c r="BQ19" s="14">
        <v>0.96666666666666667</v>
      </c>
      <c r="BR19" s="15">
        <v>1.0795698924731183</v>
      </c>
      <c r="BS19" s="14">
        <v>0.97016129032258069</v>
      </c>
      <c r="BT19" s="15">
        <v>0.97016129032258069</v>
      </c>
      <c r="BU19" s="10">
        <f>AVERAGE(BQ19:BT19)</f>
        <v>0.99663978494623662</v>
      </c>
    </row>
    <row r="20" spans="1:73" x14ac:dyDescent="0.25">
      <c r="A20" s="62" t="s">
        <v>53</v>
      </c>
      <c r="B20" s="17" t="s">
        <v>26</v>
      </c>
      <c r="C20" s="8">
        <v>1.3947333333333334</v>
      </c>
      <c r="D20" s="9">
        <v>0.8892592592592593</v>
      </c>
      <c r="E20" s="8">
        <v>0.96683333333333321</v>
      </c>
      <c r="F20" s="9">
        <v>1.1247555555555555</v>
      </c>
      <c r="G20" s="10">
        <f>AVERAGE(C20:F20)</f>
        <v>1.0938953703703704</v>
      </c>
      <c r="H20" s="11"/>
      <c r="I20" s="8">
        <v>1.5412186379928314</v>
      </c>
      <c r="J20" s="9">
        <v>0.89366786140979693</v>
      </c>
      <c r="K20" s="8">
        <v>1.0156451612903226</v>
      </c>
      <c r="L20" s="9">
        <v>1</v>
      </c>
      <c r="M20" s="10">
        <f>AVERAGE(I20:L20)</f>
        <v>1.1126329151732377</v>
      </c>
      <c r="N20" s="11"/>
      <c r="O20" s="8">
        <v>1.3035714285714286</v>
      </c>
      <c r="P20" s="9">
        <v>1.0011904761904762</v>
      </c>
      <c r="Q20" s="8">
        <v>1.0283928571428571</v>
      </c>
      <c r="R20" s="9">
        <v>1.0405</v>
      </c>
      <c r="S20" s="10">
        <f>AVERAGE(O20:R20)</f>
        <v>1.0934136904761904</v>
      </c>
      <c r="T20" s="11"/>
      <c r="U20" s="8">
        <v>1.4688172043010752</v>
      </c>
      <c r="V20" s="9">
        <v>1.1225806451612903</v>
      </c>
      <c r="W20" s="8">
        <v>1.0926129032258063</v>
      </c>
      <c r="X20" s="9">
        <v>1.1656129032258065</v>
      </c>
      <c r="Y20" s="10">
        <f>AVERAGE(U20:X20)</f>
        <v>1.2124059139784946</v>
      </c>
      <c r="Z20" s="11"/>
      <c r="AA20" s="8">
        <v>2.4598494623655913</v>
      </c>
      <c r="AB20" s="9">
        <v>1.6840322580645157</v>
      </c>
      <c r="AC20" s="8">
        <v>2.5024838709677444</v>
      </c>
      <c r="AD20" s="9">
        <v>1.1027419354838714</v>
      </c>
      <c r="AE20" s="10">
        <f>AVERAGE(AA20:AD20)</f>
        <v>1.9372768817204307</v>
      </c>
      <c r="AF20" s="11"/>
      <c r="AG20" s="8">
        <v>1.4729555555555554</v>
      </c>
      <c r="AH20" s="9">
        <v>1.1392592592592592</v>
      </c>
      <c r="AI20" s="8">
        <v>0.96460000000000001</v>
      </c>
      <c r="AJ20" s="9">
        <v>1.0378000000000001</v>
      </c>
      <c r="AK20" s="10">
        <f>AVERAGE(AG20:AJ20)</f>
        <v>1.1536537037037036</v>
      </c>
      <c r="AL20" s="11"/>
      <c r="AM20" s="8">
        <v>1.2473118279569892</v>
      </c>
      <c r="AN20" s="9">
        <v>1.2021505376344086</v>
      </c>
      <c r="AO20" s="8">
        <v>1.0324193548387095</v>
      </c>
      <c r="AP20" s="9">
        <v>1.0021612903225807</v>
      </c>
      <c r="AQ20" s="10">
        <f>AVERAGE(AM20:AP20)</f>
        <v>1.1210107526881719</v>
      </c>
      <c r="AR20" s="11"/>
      <c r="AS20" s="8">
        <v>1.1933333333333334</v>
      </c>
      <c r="AT20" s="9">
        <v>1.1192592592592592</v>
      </c>
      <c r="AU20" s="8">
        <v>1.0724333333333331</v>
      </c>
      <c r="AV20" s="9">
        <v>1.02</v>
      </c>
      <c r="AW20" s="10">
        <f>AVERAGE(AS20:AV20)</f>
        <v>1.1012564814814814</v>
      </c>
      <c r="AX20" s="11"/>
      <c r="AY20" s="8">
        <v>1.1720430107526882</v>
      </c>
      <c r="AZ20" s="9">
        <v>1.0272401433691756</v>
      </c>
      <c r="BA20" s="8">
        <v>1.0689999999999997</v>
      </c>
      <c r="BB20" s="9">
        <v>1.0021612903225807</v>
      </c>
      <c r="BC20" s="10">
        <f>AVERAGE(AY20:BB20)</f>
        <v>1.0676111111111113</v>
      </c>
      <c r="BD20" s="12"/>
      <c r="BE20" s="8">
        <v>0.82845528455284556</v>
      </c>
      <c r="BF20" s="9">
        <v>0.89407777777777775</v>
      </c>
      <c r="BG20" s="8">
        <v>1.0324193548387097</v>
      </c>
      <c r="BH20" s="9">
        <v>0.96990322580645172</v>
      </c>
      <c r="BI20" s="10">
        <f>AVERAGE(BE20:BH20)</f>
        <v>0.93121391074394622</v>
      </c>
      <c r="BJ20" s="13"/>
      <c r="BK20" s="14">
        <v>0.72435897435897434</v>
      </c>
      <c r="BL20" s="15">
        <v>0.87777777777777777</v>
      </c>
      <c r="BM20" s="14">
        <v>0.99399999999999999</v>
      </c>
      <c r="BN20" s="15">
        <v>1.0044666666666666</v>
      </c>
      <c r="BO20" s="10">
        <f>AVERAGE(BK20:BN20)</f>
        <v>0.90015085470085476</v>
      </c>
      <c r="BP20" s="12"/>
      <c r="BQ20" s="14">
        <v>0.72955974842767291</v>
      </c>
      <c r="BR20" s="15">
        <v>0.92885304659498213</v>
      </c>
      <c r="BS20" s="14">
        <v>1.0480322580645158</v>
      </c>
      <c r="BT20" s="15">
        <v>0.96990322580645172</v>
      </c>
      <c r="BU20" s="10">
        <f>AVERAGE(BQ20:BT20)</f>
        <v>0.91908706972340559</v>
      </c>
    </row>
    <row r="21" spans="1:73" x14ac:dyDescent="0.25">
      <c r="A21" s="62" t="s">
        <v>53</v>
      </c>
      <c r="B21" s="17" t="s">
        <v>28</v>
      </c>
      <c r="C21" s="8">
        <v>1.6404370370370371</v>
      </c>
      <c r="D21" s="9">
        <v>1.0064259259259261</v>
      </c>
      <c r="E21" s="8">
        <v>1.0461111111111112</v>
      </c>
      <c r="F21" s="9">
        <v>1.0220000000000002</v>
      </c>
      <c r="G21" s="10">
        <f>AVERAGE(C21:F21)</f>
        <v>1.1787435185185187</v>
      </c>
      <c r="H21" s="11"/>
      <c r="I21" s="8">
        <v>1.6897777777777778</v>
      </c>
      <c r="J21" s="9">
        <v>0.94212903225806433</v>
      </c>
      <c r="K21" s="8">
        <v>1.0274193548387096</v>
      </c>
      <c r="L21" s="9">
        <v>1.4961505376344086</v>
      </c>
      <c r="M21" s="10">
        <f>AVERAGE(I21:L21)</f>
        <v>1.2888691756272401</v>
      </c>
      <c r="N21" s="11"/>
      <c r="O21" s="8">
        <v>1.5426904761904763</v>
      </c>
      <c r="P21" s="9">
        <v>1.1102142857142852</v>
      </c>
      <c r="Q21" s="8">
        <v>0.96899999999999997</v>
      </c>
      <c r="R21" s="9">
        <v>1.4672500000000002</v>
      </c>
      <c r="S21" s="10">
        <f>AVERAGE(O21:R21)</f>
        <v>1.2722886904761903</v>
      </c>
      <c r="T21" s="11"/>
      <c r="U21" s="8">
        <v>1.6741218637992834</v>
      </c>
      <c r="V21" s="9">
        <v>1.0279139784946238</v>
      </c>
      <c r="W21" s="8">
        <v>1.1085591397849461</v>
      </c>
      <c r="X21" s="9">
        <v>1.1087849462365593</v>
      </c>
      <c r="Y21" s="10">
        <f>AVERAGE(U21:X21)</f>
        <v>1.2298449820788531</v>
      </c>
      <c r="Z21" s="11"/>
      <c r="AA21" s="8">
        <v>1.1151478696741859</v>
      </c>
      <c r="AB21" s="9">
        <v>0.953339239571798</v>
      </c>
      <c r="AC21" s="8">
        <v>1.0161290322580645</v>
      </c>
      <c r="AD21" s="9">
        <v>1.0457956989247317</v>
      </c>
      <c r="AE21" s="10">
        <f>AVERAGE(AA21:AD21)</f>
        <v>1.0326029601071951</v>
      </c>
      <c r="AF21" s="11"/>
      <c r="AG21" s="8">
        <v>1.7085333333333339</v>
      </c>
      <c r="AH21" s="9">
        <v>1.259985185185184</v>
      </c>
      <c r="AI21" s="8">
        <v>1.1602444444444442</v>
      </c>
      <c r="AJ21" s="9">
        <v>1.2121333333333333</v>
      </c>
      <c r="AK21" s="10">
        <f>AVERAGE(AG21:AJ21)</f>
        <v>1.3352240740740737</v>
      </c>
      <c r="AL21" s="11"/>
      <c r="AM21" s="8">
        <v>1.1232616487455196</v>
      </c>
      <c r="AN21" s="9">
        <v>0.99064516129032276</v>
      </c>
      <c r="AO21" s="8">
        <v>1.0171827956989248</v>
      </c>
      <c r="AP21" s="9">
        <v>1.0127741935483869</v>
      </c>
      <c r="AQ21" s="10">
        <f>AVERAGE(AM21:AP21)</f>
        <v>1.0359659498207887</v>
      </c>
      <c r="AR21" s="11"/>
      <c r="AS21" s="8">
        <v>1.0231851851851848</v>
      </c>
      <c r="AT21" s="9">
        <v>1.0045518518518533</v>
      </c>
      <c r="AU21" s="8">
        <v>1.0508222222222223</v>
      </c>
      <c r="AV21" s="9">
        <v>1.0509333333333335</v>
      </c>
      <c r="AW21" s="10">
        <f>AVERAGE(AS21:AV21)</f>
        <v>1.0323731481481486</v>
      </c>
      <c r="AX21" s="11"/>
      <c r="AY21" s="8">
        <v>1.0415770609318997</v>
      </c>
      <c r="AZ21" s="9">
        <v>0.97682437275985656</v>
      </c>
      <c r="BA21" s="8">
        <v>1.018</v>
      </c>
      <c r="BB21" s="9">
        <v>1.0117096774193548</v>
      </c>
      <c r="BC21" s="10">
        <f>AVERAGE(AY21:BB21)</f>
        <v>1.0120277777777777</v>
      </c>
      <c r="BD21" s="12"/>
      <c r="BE21" s="8">
        <v>1.2225999999999999</v>
      </c>
      <c r="BF21" s="9">
        <v>1.370740740740739</v>
      </c>
      <c r="BG21" s="8">
        <v>1.0687956989247311</v>
      </c>
      <c r="BH21" s="9">
        <v>1.1223225806451613</v>
      </c>
      <c r="BI21" s="10">
        <f>AVERAGE(BE21:BH21)</f>
        <v>1.1961147550776579</v>
      </c>
      <c r="BJ21" s="13"/>
      <c r="BK21" s="14">
        <v>1.0496151761517616</v>
      </c>
      <c r="BL21" s="15">
        <v>0.97899629629629825</v>
      </c>
      <c r="BM21" s="14">
        <v>1.0279666666666667</v>
      </c>
      <c r="BN21" s="15">
        <v>1.0054999999999998</v>
      </c>
      <c r="BO21" s="10">
        <f>AVERAGE(BK21:BN21)</f>
        <v>1.0155195347786816</v>
      </c>
      <c r="BP21" s="12"/>
      <c r="BQ21" s="14">
        <v>1.0031746031746036</v>
      </c>
      <c r="BR21" s="15">
        <v>0.96269892473118401</v>
      </c>
      <c r="BS21" s="14">
        <v>0.99325806451612908</v>
      </c>
      <c r="BT21" s="15">
        <v>1.0191612903225808</v>
      </c>
      <c r="BU21" s="10">
        <f>AVERAGE(BQ21:BT21)</f>
        <v>0.99457322068612442</v>
      </c>
    </row>
    <row r="22" spans="1:73" x14ac:dyDescent="0.25">
      <c r="A22" s="62" t="s">
        <v>53</v>
      </c>
      <c r="B22" s="17" t="s">
        <v>31</v>
      </c>
      <c r="C22" s="8">
        <v>0.97777777777777775</v>
      </c>
      <c r="D22" s="9">
        <v>1.1098039215686275</v>
      </c>
      <c r="E22" s="8">
        <v>1.0089333333333335</v>
      </c>
      <c r="F22" s="9">
        <v>1.0111666666666668</v>
      </c>
      <c r="G22" s="10">
        <f>AVERAGE(C22:F22)</f>
        <v>1.0269204248366015</v>
      </c>
      <c r="H22" s="11"/>
      <c r="I22" s="8">
        <v>0.93859020310633223</v>
      </c>
      <c r="J22" s="9">
        <v>1.145226917057903</v>
      </c>
      <c r="K22" s="8">
        <v>0.99677419354838714</v>
      </c>
      <c r="L22" s="9">
        <v>1</v>
      </c>
      <c r="M22" s="10">
        <f>AVERAGE(I22:L22)</f>
        <v>1.0201478284281555</v>
      </c>
      <c r="N22" s="11"/>
      <c r="O22" s="8">
        <v>1.0769841269841269</v>
      </c>
      <c r="P22" s="9">
        <v>1.0079791666666666</v>
      </c>
      <c r="Q22" s="8">
        <v>1.0119642857142859</v>
      </c>
      <c r="R22" s="9">
        <v>0.97864285714285704</v>
      </c>
      <c r="S22" s="10">
        <f>AVERAGE(O22:R22)</f>
        <v>1.0188926091269841</v>
      </c>
      <c r="T22" s="11"/>
      <c r="U22" s="8">
        <v>1.146594982078853</v>
      </c>
      <c r="V22" s="9">
        <v>0.97934272300469483</v>
      </c>
      <c r="W22" s="8">
        <v>1.0818064516129033</v>
      </c>
      <c r="X22" s="9">
        <v>1.0958387096774194</v>
      </c>
      <c r="Y22" s="10">
        <f>AVERAGE(U22:X22)</f>
        <v>1.0758957165934677</v>
      </c>
      <c r="Z22" s="11"/>
      <c r="AA22" s="8">
        <v>1.2500860215053771</v>
      </c>
      <c r="AB22" s="9">
        <v>1.1966612903225806</v>
      </c>
      <c r="AC22" s="8">
        <v>1.0443548387096775</v>
      </c>
      <c r="AD22" s="9">
        <v>1.5290322580645161</v>
      </c>
      <c r="AE22" s="10">
        <f>AVERAGE(AA22:AD22)</f>
        <v>1.2550336021505377</v>
      </c>
      <c r="AF22" s="11"/>
      <c r="AG22" s="8">
        <v>1.1362962962962964</v>
      </c>
      <c r="AH22" s="9">
        <v>0.63851851851851849</v>
      </c>
      <c r="AI22" s="8">
        <v>1.0400333333333334</v>
      </c>
      <c r="AJ22" s="9">
        <v>1.0623666666666667</v>
      </c>
      <c r="AK22" s="10">
        <f>AVERAGE(AG22:AJ22)</f>
        <v>0.96930370370370378</v>
      </c>
      <c r="AL22" s="11"/>
      <c r="AM22" s="8">
        <v>0.8</v>
      </c>
      <c r="AN22" s="9">
        <v>0.77918279569892479</v>
      </c>
      <c r="AO22" s="8">
        <v>1.0259354838709676</v>
      </c>
      <c r="AP22" s="9">
        <v>1.1120322580645159</v>
      </c>
      <c r="AQ22" s="10">
        <f>AVERAGE(AM22:AP22)</f>
        <v>0.92928763440860207</v>
      </c>
      <c r="AR22" s="11"/>
      <c r="AS22" s="8">
        <v>0.71777777777777774</v>
      </c>
      <c r="AT22" s="9">
        <v>0.8481481481481481</v>
      </c>
      <c r="AU22" s="8">
        <v>1.0317888888888886</v>
      </c>
      <c r="AV22" s="9">
        <v>1.0156333333333336</v>
      </c>
      <c r="AW22" s="10">
        <f>AVERAGE(AS22:AV22)</f>
        <v>0.90333703703703705</v>
      </c>
      <c r="AX22" s="11"/>
      <c r="AY22" s="8">
        <v>0.8301075268817204</v>
      </c>
      <c r="AZ22" s="9">
        <v>0.81003584229390679</v>
      </c>
      <c r="BA22" s="8">
        <v>1.0151290322580646</v>
      </c>
      <c r="BB22" s="9">
        <v>1.030258064516129</v>
      </c>
      <c r="BC22" s="10">
        <f>AVERAGE(AY22:BB22)</f>
        <v>0.92138261648745523</v>
      </c>
      <c r="BD22" s="12"/>
      <c r="BE22" s="8">
        <v>0.78690476190476188</v>
      </c>
      <c r="BF22" s="9">
        <v>0.81555555555555559</v>
      </c>
      <c r="BG22" s="8">
        <v>0.97422580645161305</v>
      </c>
      <c r="BH22" s="9">
        <v>1.0248064516129032</v>
      </c>
      <c r="BI22" s="10">
        <f>AVERAGE(BE22:BH22)</f>
        <v>0.90037314388120837</v>
      </c>
      <c r="BJ22" s="13"/>
      <c r="BK22" s="14">
        <v>0.76616915422885568</v>
      </c>
      <c r="BL22" s="15">
        <v>0.80148148148148146</v>
      </c>
      <c r="BM22" s="14">
        <v>1.0044666666666666</v>
      </c>
      <c r="BN22" s="15">
        <v>0.9733666666666666</v>
      </c>
      <c r="BO22" s="10">
        <f>AVERAGE(BK22:BN22)</f>
        <v>0.88637099226091765</v>
      </c>
      <c r="BP22" s="12"/>
      <c r="BQ22" s="14">
        <v>0.72846715328467149</v>
      </c>
      <c r="BR22" s="15">
        <v>0.84874551971326162</v>
      </c>
      <c r="BS22" s="14">
        <v>0.96990322580645172</v>
      </c>
      <c r="BT22" s="15">
        <v>1.0151290322580646</v>
      </c>
      <c r="BU22" s="10">
        <f>AVERAGE(BQ22:BT22)</f>
        <v>0.89056123276561239</v>
      </c>
    </row>
    <row r="23" spans="1:73" x14ac:dyDescent="0.25">
      <c r="A23" s="62" t="s">
        <v>52</v>
      </c>
      <c r="B23" s="17" t="s">
        <v>6</v>
      </c>
      <c r="C23" s="8">
        <v>1.1340800000000002</v>
      </c>
      <c r="D23" s="9">
        <v>1.3609345679012341</v>
      </c>
      <c r="E23" s="8">
        <v>0.99267222222222207</v>
      </c>
      <c r="F23" s="9">
        <v>1.3020833333333333</v>
      </c>
      <c r="G23" s="10">
        <f>AVERAGE(C23:F23)</f>
        <v>1.1974425308641974</v>
      </c>
      <c r="H23" s="11"/>
      <c r="I23" s="8">
        <v>1.0758623655913981</v>
      </c>
      <c r="J23" s="9">
        <v>1.1751756272401432</v>
      </c>
      <c r="K23" s="8">
        <v>0.99502688172043019</v>
      </c>
      <c r="L23" s="9">
        <v>1.0129005376344087</v>
      </c>
      <c r="M23" s="10">
        <f>AVERAGE(I23:L23)</f>
        <v>1.0647413530465952</v>
      </c>
      <c r="N23" s="11"/>
      <c r="O23" s="8">
        <v>1.1278761904761905</v>
      </c>
      <c r="P23" s="9">
        <v>1.2028531746031745</v>
      </c>
      <c r="Q23" s="8">
        <v>1.0125</v>
      </c>
      <c r="R23" s="9">
        <v>1.0200892857142858</v>
      </c>
      <c r="S23" s="10">
        <f>AVERAGE(O23:R23)</f>
        <v>1.0908296626984126</v>
      </c>
      <c r="T23" s="11"/>
      <c r="U23" s="8">
        <v>1.0934394265232972</v>
      </c>
      <c r="V23" s="9">
        <v>1.1780657108721624</v>
      </c>
      <c r="W23" s="8">
        <v>1.0668064516129034</v>
      </c>
      <c r="X23" s="9">
        <v>1.0830645161290322</v>
      </c>
      <c r="Y23" s="10">
        <f>AVERAGE(U23:X23)</f>
        <v>1.1053440262843488</v>
      </c>
      <c r="Z23" s="11"/>
      <c r="AA23" s="8">
        <v>0.91121863799283176</v>
      </c>
      <c r="AB23" s="9">
        <v>0.93201433691756275</v>
      </c>
      <c r="AC23" s="8">
        <v>1.0574301075268822</v>
      </c>
      <c r="AD23" s="9">
        <v>1.3665806451612899</v>
      </c>
      <c r="AE23" s="10">
        <f>AVERAGE(AA23:AD23)</f>
        <v>1.0668109318996417</v>
      </c>
      <c r="AF23" s="11"/>
      <c r="AG23" s="8">
        <v>1.1355407407407396</v>
      </c>
      <c r="AH23" s="9">
        <v>1.0030592592592569</v>
      </c>
      <c r="AI23" s="8">
        <v>1.0548666666666666</v>
      </c>
      <c r="AJ23" s="9">
        <v>1.2716499999999999</v>
      </c>
      <c r="AK23" s="10">
        <f>AVERAGE(AG23:AJ23)</f>
        <v>1.1162791666666658</v>
      </c>
      <c r="AL23" s="11"/>
      <c r="AM23" s="8">
        <v>0.99309534050179238</v>
      </c>
      <c r="AN23" s="9">
        <v>1.0032389486260456</v>
      </c>
      <c r="AO23" s="8">
        <v>0.98225806451612907</v>
      </c>
      <c r="AP23" s="9">
        <v>1.0016129032258065</v>
      </c>
      <c r="AQ23" s="10">
        <f>AVERAGE(AM23:AP23)</f>
        <v>0.99505131421744331</v>
      </c>
      <c r="AR23" s="11"/>
      <c r="AS23" s="8">
        <v>0.98497481481481497</v>
      </c>
      <c r="AT23" s="9">
        <v>0.95066172839505947</v>
      </c>
      <c r="AU23" s="8">
        <v>1.02</v>
      </c>
      <c r="AV23" s="9">
        <v>0.99347222222222231</v>
      </c>
      <c r="AW23" s="10">
        <f>AVERAGE(AS23:AV23)</f>
        <v>0.98727719135802428</v>
      </c>
      <c r="AX23" s="11"/>
      <c r="AY23" s="8">
        <v>0.91791827956989236</v>
      </c>
      <c r="AZ23" s="9">
        <v>0.98352090800477876</v>
      </c>
      <c r="BA23" s="8">
        <v>0.99919354838709673</v>
      </c>
      <c r="BB23" s="9">
        <v>0.99822580645161285</v>
      </c>
      <c r="BC23" s="10">
        <f>AVERAGE(AY23:BB23)</f>
        <v>0.97471463560334515</v>
      </c>
      <c r="BD23" s="12"/>
      <c r="BE23" s="8">
        <v>1.0118992592592595</v>
      </c>
      <c r="BF23" s="9">
        <v>0.99472716049382481</v>
      </c>
      <c r="BG23" s="8">
        <v>0.97862903225806452</v>
      </c>
      <c r="BH23" s="9">
        <v>1.0334677419354839</v>
      </c>
      <c r="BI23" s="10">
        <f>AVERAGE(BE23:BH23)</f>
        <v>1.0046807984866581</v>
      </c>
      <c r="BJ23" s="13"/>
      <c r="BK23" s="14">
        <v>1.0648113695090435</v>
      </c>
      <c r="BL23" s="15">
        <v>0.87918888888888891</v>
      </c>
      <c r="BM23" s="14">
        <v>0.97666666666666668</v>
      </c>
      <c r="BN23" s="15">
        <v>1.1256916666666665</v>
      </c>
      <c r="BO23" s="10">
        <f>AVERAGE(BK23:BN23)</f>
        <v>1.0115896479328164</v>
      </c>
      <c r="BP23" s="12"/>
      <c r="BQ23" s="14">
        <v>0.7992841880341881</v>
      </c>
      <c r="BR23" s="15">
        <v>0.92830250896057165</v>
      </c>
      <c r="BS23" s="14">
        <v>0.96545698924731171</v>
      </c>
      <c r="BT23" s="15">
        <v>0.83451612903225802</v>
      </c>
      <c r="BU23" s="10">
        <f>AVERAGE(BQ23:BT23)</f>
        <v>0.88188995381858237</v>
      </c>
    </row>
    <row r="24" spans="1:73" x14ac:dyDescent="0.25">
      <c r="A24" s="62" t="s">
        <v>52</v>
      </c>
      <c r="B24" s="17" t="s">
        <v>8</v>
      </c>
      <c r="C24" s="8">
        <v>1.1792</v>
      </c>
      <c r="D24" s="9">
        <v>0.91271604938271589</v>
      </c>
      <c r="E24" s="8">
        <v>0.99696666666666711</v>
      </c>
      <c r="F24" s="9">
        <v>1.1471666666666667</v>
      </c>
      <c r="G24" s="10">
        <f>AVERAGE(C24:F24)</f>
        <v>1.0590123456790126</v>
      </c>
      <c r="H24" s="11"/>
      <c r="I24" s="8">
        <v>1.2326451612903226</v>
      </c>
      <c r="J24" s="9">
        <v>0.87992831541218675</v>
      </c>
      <c r="K24" s="8">
        <v>0.75075268817204244</v>
      </c>
      <c r="L24" s="9">
        <v>1.2029354838709676</v>
      </c>
      <c r="M24" s="10">
        <f>AVERAGE(I24:L24)</f>
        <v>1.0165654121863799</v>
      </c>
      <c r="N24" s="11"/>
      <c r="O24" s="8">
        <v>1.2507857142857142</v>
      </c>
      <c r="P24" s="9">
        <v>0.80198412698412702</v>
      </c>
      <c r="Q24" s="8">
        <v>0.94357142857142873</v>
      </c>
      <c r="R24" s="9">
        <v>1.0564642857142856</v>
      </c>
      <c r="S24" s="10">
        <f>AVERAGE(O24:R24)</f>
        <v>1.0132013888888887</v>
      </c>
      <c r="T24" s="11"/>
      <c r="U24" s="8">
        <v>1.1541935483870969</v>
      </c>
      <c r="V24" s="9">
        <v>0.95123536439665468</v>
      </c>
      <c r="W24" s="8">
        <v>1.0623978494623658</v>
      </c>
      <c r="X24" s="9">
        <v>1.0429677419354839</v>
      </c>
      <c r="Y24" s="10">
        <f>AVERAGE(U24:X24)</f>
        <v>1.0526986260454003</v>
      </c>
      <c r="Z24" s="11"/>
      <c r="AA24" s="8">
        <v>0.90751493428912788</v>
      </c>
      <c r="AB24" s="9">
        <v>1.2863655913978496</v>
      </c>
      <c r="AC24" s="8">
        <v>0.99274193548387102</v>
      </c>
      <c r="AD24" s="9">
        <v>2.1298387096774194</v>
      </c>
      <c r="AE24" s="10">
        <f>AVERAGE(AA24:AD24)</f>
        <v>1.3291152927120669</v>
      </c>
      <c r="AF24" s="11"/>
      <c r="AG24" s="8">
        <v>1.459362962962963</v>
      </c>
      <c r="AH24" s="9">
        <v>0.94671358024691366</v>
      </c>
      <c r="AI24" s="8">
        <v>1.2776444444444444</v>
      </c>
      <c r="AJ24" s="9">
        <v>1.1179999999999999</v>
      </c>
      <c r="AK24" s="10">
        <f>AVERAGE(AG24:AJ24)</f>
        <v>1.2004302469135801</v>
      </c>
      <c r="AL24" s="11"/>
      <c r="AM24" s="8">
        <v>1.0268888888888892</v>
      </c>
      <c r="AN24" s="9">
        <v>1.0367240143369176</v>
      </c>
      <c r="AO24" s="8">
        <v>0.94449462365591408</v>
      </c>
      <c r="AP24" s="9">
        <v>1.4379892473118283</v>
      </c>
      <c r="AQ24" s="10">
        <f>AVERAGE(AM24:AP24)</f>
        <v>1.1115241935483873</v>
      </c>
      <c r="AR24" s="11"/>
      <c r="AS24" s="8">
        <v>0.81248148148148158</v>
      </c>
      <c r="AT24" s="9">
        <v>0.85265185185185199</v>
      </c>
      <c r="AU24" s="8">
        <v>0.89711111111111141</v>
      </c>
      <c r="AV24" s="9">
        <v>1.0276666666666667</v>
      </c>
      <c r="AW24" s="10">
        <f>AVERAGE(AS24:AV24)</f>
        <v>0.89747777777777793</v>
      </c>
      <c r="AX24" s="11"/>
      <c r="AY24" s="8">
        <v>1.095268817204301</v>
      </c>
      <c r="AZ24" s="9">
        <v>1.0041314217443251</v>
      </c>
      <c r="BA24" s="8">
        <v>1.0025698924731183</v>
      </c>
      <c r="BB24" s="9">
        <v>1.0025806451612904</v>
      </c>
      <c r="BC24" s="10">
        <f>AVERAGE(AY24:BB24)</f>
        <v>1.0261376941457587</v>
      </c>
      <c r="BD24" s="12"/>
      <c r="BE24" s="8">
        <v>1.2611407407407405</v>
      </c>
      <c r="BF24" s="9">
        <v>0.94187160493827171</v>
      </c>
      <c r="BG24" s="8">
        <v>0.92198924731182796</v>
      </c>
      <c r="BH24" s="9">
        <v>1.0428494623655915</v>
      </c>
      <c r="BI24" s="10">
        <f>AVERAGE(BE24:BH24)</f>
        <v>1.0419627638391078</v>
      </c>
      <c r="BJ24" s="13"/>
      <c r="BK24" s="14">
        <v>1.1901084010840108</v>
      </c>
      <c r="BL24" s="15">
        <v>0.80257777777777783</v>
      </c>
      <c r="BM24" s="14">
        <v>1.0296333333333332</v>
      </c>
      <c r="BN24" s="15">
        <v>1.0803888888888888</v>
      </c>
      <c r="BO24" s="10">
        <f>AVERAGE(BK24:BN24)</f>
        <v>1.0256771002710026</v>
      </c>
      <c r="BP24" s="12"/>
      <c r="BQ24" s="14">
        <v>1.3095185185185185</v>
      </c>
      <c r="BR24" s="15">
        <v>0.68974432497013149</v>
      </c>
      <c r="BS24" s="14">
        <v>0.96094623655913969</v>
      </c>
      <c r="BT24" s="15">
        <v>1.4177741935483865</v>
      </c>
      <c r="BU24" s="10">
        <f>AVERAGE(BQ24:BT24)</f>
        <v>1.0944958183990441</v>
      </c>
    </row>
    <row r="25" spans="1:73" x14ac:dyDescent="0.25">
      <c r="A25" s="62" t="s">
        <v>52</v>
      </c>
      <c r="B25" s="17" t="s">
        <v>10</v>
      </c>
      <c r="C25" s="8">
        <v>1.3436666666666666</v>
      </c>
      <c r="D25" s="9">
        <v>1.3140666666666667</v>
      </c>
      <c r="E25" s="8">
        <v>1.0433333333333332</v>
      </c>
      <c r="F25" s="9">
        <v>1.03</v>
      </c>
      <c r="G25" s="10">
        <f>AVERAGE(C25:F25)</f>
        <v>1.1827666666666667</v>
      </c>
      <c r="H25" s="11"/>
      <c r="I25" s="8">
        <v>1.5523297491039425</v>
      </c>
      <c r="J25" s="9">
        <v>1.2885232974910397</v>
      </c>
      <c r="K25" s="8">
        <v>0.96451612903225803</v>
      </c>
      <c r="L25" s="9">
        <v>1.0064516129032257</v>
      </c>
      <c r="M25" s="10">
        <f>AVERAGE(I25:L25)</f>
        <v>1.2029551971326164</v>
      </c>
      <c r="N25" s="11"/>
      <c r="O25" s="8">
        <v>1.4820952380952381</v>
      </c>
      <c r="P25" s="9">
        <v>1.0602857142857143</v>
      </c>
      <c r="Q25" s="8">
        <v>1.0404642857142856</v>
      </c>
      <c r="R25" s="9">
        <v>1.1571428571428573</v>
      </c>
      <c r="S25" s="10">
        <f>AVERAGE(O25:R25)</f>
        <v>1.1849970238095238</v>
      </c>
      <c r="T25" s="11"/>
      <c r="U25" s="8">
        <v>1.6877849462365591</v>
      </c>
      <c r="V25" s="9">
        <v>0.85769175627240124</v>
      </c>
      <c r="W25" s="8">
        <v>0.9</v>
      </c>
      <c r="X25" s="9">
        <v>0.95967741935483875</v>
      </c>
      <c r="Y25" s="10">
        <f>AVERAGE(U25:X25)</f>
        <v>1.1012885304659497</v>
      </c>
      <c r="Z25" s="11"/>
      <c r="AA25" s="8">
        <v>0.79490800477897228</v>
      </c>
      <c r="AB25" s="9">
        <v>1.1783154121863766</v>
      </c>
      <c r="AC25" s="8">
        <v>0.55161290322580647</v>
      </c>
      <c r="AD25" s="9">
        <v>2.4080645161290324</v>
      </c>
      <c r="AE25" s="10">
        <f>AVERAGE(AA25:AD25)</f>
        <v>1.2332252090800471</v>
      </c>
      <c r="AF25" s="11"/>
      <c r="AG25" s="8">
        <v>1.7732888888888894</v>
      </c>
      <c r="AH25" s="9">
        <v>1.1988518518518518</v>
      </c>
      <c r="AI25" s="8">
        <v>1.0733333333333333</v>
      </c>
      <c r="AJ25" s="9">
        <v>0.99833333333333329</v>
      </c>
      <c r="AK25" s="10">
        <f>AVERAGE(AG25:AJ25)</f>
        <v>1.2609518518518519</v>
      </c>
      <c r="AL25" s="11"/>
      <c r="AM25" s="8">
        <v>1.0676917562724015</v>
      </c>
      <c r="AN25" s="9">
        <v>1.0361577060931899</v>
      </c>
      <c r="AO25" s="8">
        <v>1.0430107526881722</v>
      </c>
      <c r="AP25" s="9">
        <v>1.0338709677419355</v>
      </c>
      <c r="AQ25" s="10">
        <f>AVERAGE(AM25:AP25)</f>
        <v>1.0451827956989248</v>
      </c>
      <c r="AR25" s="11"/>
      <c r="AS25" s="8">
        <v>0.85591851851851852</v>
      </c>
      <c r="AT25" s="9">
        <v>1.1351777777777774</v>
      </c>
      <c r="AU25" s="8">
        <v>0.82833333333333337</v>
      </c>
      <c r="AV25" s="9">
        <v>0.875</v>
      </c>
      <c r="AW25" s="10">
        <f>AVERAGE(AS25:AV25)</f>
        <v>0.92360740740740732</v>
      </c>
      <c r="AX25" s="11"/>
      <c r="AY25" s="8">
        <v>1.1981075268817205</v>
      </c>
      <c r="AZ25" s="9">
        <v>0.9945519713261648</v>
      </c>
      <c r="BA25" s="8">
        <v>1.0398387096774193</v>
      </c>
      <c r="BB25" s="9">
        <v>1.0510645161290322</v>
      </c>
      <c r="BC25" s="10">
        <f>AVERAGE(AY25:BB25)</f>
        <v>1.0708906810035843</v>
      </c>
      <c r="BD25" s="12"/>
      <c r="BE25" s="8">
        <v>1.0544074074074072</v>
      </c>
      <c r="BF25" s="9">
        <v>0.65695555555555551</v>
      </c>
      <c r="BG25" s="8">
        <v>1.05</v>
      </c>
      <c r="BH25" s="9">
        <v>1.05</v>
      </c>
      <c r="BI25" s="10">
        <f>AVERAGE(BE25:BH25)</f>
        <v>0.95284074074074065</v>
      </c>
      <c r="BJ25" s="13"/>
      <c r="BK25" s="14">
        <v>0.62050793650793656</v>
      </c>
      <c r="BL25" s="15">
        <v>0.22647407407407419</v>
      </c>
      <c r="BM25" s="14">
        <v>1.0517000000000001</v>
      </c>
      <c r="BN25" s="15">
        <v>1.0517000000000001</v>
      </c>
      <c r="BO25" s="10">
        <f>AVERAGE(BK25:BN25)</f>
        <v>0.73759550264550278</v>
      </c>
      <c r="BP25" s="12"/>
      <c r="BQ25" s="14">
        <v>0.65310052910052885</v>
      </c>
      <c r="BR25" s="15">
        <v>0.27463799283154122</v>
      </c>
      <c r="BS25" s="14">
        <v>1.0161290322580645</v>
      </c>
      <c r="BT25" s="15">
        <v>0.52500000000000002</v>
      </c>
      <c r="BU25" s="10">
        <f>AVERAGE(BQ25:BT25)</f>
        <v>0.61721688854753365</v>
      </c>
    </row>
    <row r="26" spans="1:73" x14ac:dyDescent="0.25">
      <c r="A26" s="62" t="s">
        <v>52</v>
      </c>
      <c r="B26" s="17" t="s">
        <v>11</v>
      </c>
      <c r="C26" s="8">
        <v>1.1628740740740744</v>
      </c>
      <c r="D26" s="9">
        <v>0.95716213991769628</v>
      </c>
      <c r="E26" s="8">
        <v>1.0107222222222221</v>
      </c>
      <c r="F26" s="9">
        <v>1.0158055555555556</v>
      </c>
      <c r="G26" s="10">
        <f>AVERAGE(C26:F26)</f>
        <v>1.0366409979423872</v>
      </c>
      <c r="H26" s="11"/>
      <c r="I26" s="8">
        <v>1.1257968936678613</v>
      </c>
      <c r="J26" s="9">
        <v>0.93610673038629977</v>
      </c>
      <c r="K26" s="8">
        <v>1.0593010752688172</v>
      </c>
      <c r="L26" s="9">
        <v>0.97029569892473111</v>
      </c>
      <c r="M26" s="10">
        <f>AVERAGE(I26:L26)</f>
        <v>1.0228750995619276</v>
      </c>
      <c r="N26" s="11"/>
      <c r="O26" s="8">
        <v>1.1927460317460319</v>
      </c>
      <c r="P26" s="9">
        <v>0.95800529100529086</v>
      </c>
      <c r="Q26" s="8">
        <v>1.0089285714285714</v>
      </c>
      <c r="R26" s="9">
        <v>1.0035714285714286</v>
      </c>
      <c r="S26" s="10">
        <f>AVERAGE(O26:R26)</f>
        <v>1.0408128306878308</v>
      </c>
      <c r="T26" s="11"/>
      <c r="U26" s="8">
        <v>1.2449988052568703</v>
      </c>
      <c r="V26" s="9">
        <v>0.97291278375149326</v>
      </c>
      <c r="W26" s="8">
        <v>1.1017741935483871</v>
      </c>
      <c r="X26" s="9">
        <v>1.1456236559139785</v>
      </c>
      <c r="Y26" s="10">
        <f>AVERAGE(U26:X26)</f>
        <v>1.1163273596176824</v>
      </c>
      <c r="Z26" s="11"/>
      <c r="AA26" s="8">
        <v>0.76059737156511376</v>
      </c>
      <c r="AB26" s="9">
        <v>1.24536917562724</v>
      </c>
      <c r="AC26" s="8">
        <v>0.93854301075268798</v>
      </c>
      <c r="AD26" s="9">
        <v>1.8736774193548389</v>
      </c>
      <c r="AE26" s="10">
        <f>AVERAGE(AA26:AD26)</f>
        <v>1.20454674432497</v>
      </c>
      <c r="AF26" s="11"/>
      <c r="AG26" s="8">
        <v>1.2246567901234588</v>
      </c>
      <c r="AH26" s="9">
        <v>1.0208905349794206</v>
      </c>
      <c r="AI26" s="8">
        <v>1.007611111111111</v>
      </c>
      <c r="AJ26" s="9">
        <v>1.1670277777777778</v>
      </c>
      <c r="AK26" s="10">
        <f>AVERAGE(AG26:AJ26)</f>
        <v>1.1050465534979419</v>
      </c>
      <c r="AL26" s="11"/>
      <c r="AM26" s="8">
        <v>0.97405017921146952</v>
      </c>
      <c r="AN26" s="9">
        <v>0.97185663082437368</v>
      </c>
      <c r="AO26" s="8">
        <v>1.0166666666666668</v>
      </c>
      <c r="AP26" s="9">
        <v>1.0551612903225807</v>
      </c>
      <c r="AQ26" s="10">
        <f>AVERAGE(AM26:AP26)</f>
        <v>1.0044336917562728</v>
      </c>
      <c r="AR26" s="11"/>
      <c r="AS26" s="8">
        <v>0.96922469135802503</v>
      </c>
      <c r="AT26" s="9">
        <v>0.97626666666666395</v>
      </c>
      <c r="AU26" s="8">
        <v>0.95166666666666666</v>
      </c>
      <c r="AV26" s="9">
        <v>0.97174999999999989</v>
      </c>
      <c r="AW26" s="10">
        <f>AVERAGE(AS26:AV26)</f>
        <v>0.96722700617283897</v>
      </c>
      <c r="AX26" s="11"/>
      <c r="AY26" s="8">
        <v>0.97665949820788522</v>
      </c>
      <c r="AZ26" s="9">
        <v>0.98972043010752675</v>
      </c>
      <c r="BA26" s="8">
        <v>1.0082688172043008</v>
      </c>
      <c r="BB26" s="9">
        <v>1.000752688172043</v>
      </c>
      <c r="BC26" s="10">
        <f>AVERAGE(AY26:BB26)</f>
        <v>0.99385035842293901</v>
      </c>
      <c r="BD26" s="12"/>
      <c r="BE26" s="8">
        <v>0.95630123456790161</v>
      </c>
      <c r="BF26" s="9">
        <v>1.1259308641975285</v>
      </c>
      <c r="BG26" s="8">
        <v>0.97435483870967732</v>
      </c>
      <c r="BH26" s="9">
        <v>1.3561827956989245</v>
      </c>
      <c r="BI26" s="10">
        <f>AVERAGE(BE26:BH26)</f>
        <v>1.1031924332935079</v>
      </c>
      <c r="BJ26" s="13"/>
      <c r="BK26" s="14">
        <v>0.91025793650793718</v>
      </c>
      <c r="BL26" s="15">
        <v>1.018251851851852</v>
      </c>
      <c r="BM26" s="14">
        <v>0.98277777777777786</v>
      </c>
      <c r="BN26" s="15">
        <v>1.3047222222222223</v>
      </c>
      <c r="BO26" s="10">
        <f>AVERAGE(BK26:BN26)</f>
        <v>1.0540024470899474</v>
      </c>
      <c r="BP26" s="12"/>
      <c r="BQ26" s="14">
        <v>0.86307632850241633</v>
      </c>
      <c r="BR26" s="15">
        <v>1.0299402628434875</v>
      </c>
      <c r="BS26" s="14">
        <v>0.90912903225806452</v>
      </c>
      <c r="BT26" s="15">
        <v>1.2563225806451612</v>
      </c>
      <c r="BU26" s="10">
        <f>AVERAGE(BQ26:BT26)</f>
        <v>1.0146170510622823</v>
      </c>
    </row>
    <row r="27" spans="1:73" x14ac:dyDescent="0.25">
      <c r="A27" s="62" t="s">
        <v>52</v>
      </c>
      <c r="B27" s="17" t="s">
        <v>14</v>
      </c>
      <c r="C27" s="8">
        <v>1.6243111111111113</v>
      </c>
      <c r="D27" s="9">
        <v>1.4720277777777779</v>
      </c>
      <c r="E27" s="8">
        <v>1.1000000000000001</v>
      </c>
      <c r="F27" s="9">
        <v>1.0866666666666667</v>
      </c>
      <c r="G27" s="10">
        <f>AVERAGE(C27:F27)</f>
        <v>1.3207513888888889</v>
      </c>
      <c r="H27" s="11"/>
      <c r="I27" s="8">
        <v>1.3813620071684591</v>
      </c>
      <c r="J27" s="9">
        <v>1.6495990836197028</v>
      </c>
      <c r="K27" s="8">
        <v>1.05</v>
      </c>
      <c r="L27" s="9">
        <v>1.0580645161290323</v>
      </c>
      <c r="M27" s="10">
        <f>AVERAGE(I27:L27)</f>
        <v>1.2847564017292985</v>
      </c>
      <c r="N27" s="11"/>
      <c r="O27" s="8">
        <v>1.7796190476190477</v>
      </c>
      <c r="P27" s="9">
        <v>1.0884848484848486</v>
      </c>
      <c r="Q27" s="8">
        <v>1.1285714285714286</v>
      </c>
      <c r="R27" s="9">
        <v>1.0964285714285715</v>
      </c>
      <c r="S27" s="10">
        <f>AVERAGE(O27:R27)</f>
        <v>1.273275974025974</v>
      </c>
      <c r="T27" s="11"/>
      <c r="U27" s="8">
        <v>1.7487455197132618</v>
      </c>
      <c r="V27" s="9">
        <v>1.3407560137457046</v>
      </c>
      <c r="W27" s="8">
        <v>1.0935483870967742</v>
      </c>
      <c r="X27" s="9">
        <v>1.0741935483870968</v>
      </c>
      <c r="Y27" s="10">
        <f>AVERAGE(U27:X27)</f>
        <v>1.3143108672357093</v>
      </c>
      <c r="Z27" s="11"/>
      <c r="AA27" s="8">
        <v>1.4802652329749106</v>
      </c>
      <c r="AB27" s="9">
        <v>1.0156702508960571</v>
      </c>
      <c r="AC27" s="8">
        <v>1.0456989247311828</v>
      </c>
      <c r="AD27" s="9">
        <v>1.0806451612903227</v>
      </c>
      <c r="AE27" s="10">
        <f>AVERAGE(AA27:AD27)</f>
        <v>1.1555698924731184</v>
      </c>
      <c r="AF27" s="11"/>
      <c r="AG27" s="8">
        <v>1.7722222222222221</v>
      </c>
      <c r="AH27" s="9">
        <v>0.97089855072463782</v>
      </c>
      <c r="AI27" s="8">
        <v>1.1333333333333333</v>
      </c>
      <c r="AJ27" s="9">
        <v>1.0649999999999999</v>
      </c>
      <c r="AK27" s="10">
        <f>AVERAGE(AG27:AJ27)</f>
        <v>1.2353635265700484</v>
      </c>
      <c r="AL27" s="11"/>
      <c r="AM27" s="8">
        <v>1.2805161290322582</v>
      </c>
      <c r="AN27" s="9">
        <v>1.0173198653198652</v>
      </c>
      <c r="AO27" s="8">
        <v>1.0903225806451613</v>
      </c>
      <c r="AP27" s="9">
        <v>1.2387096774193549</v>
      </c>
      <c r="AQ27" s="10">
        <f>AVERAGE(AM27:AP27)</f>
        <v>1.1567170631041599</v>
      </c>
      <c r="AR27" s="11"/>
      <c r="AS27" s="8">
        <v>1.393288888888889</v>
      </c>
      <c r="AT27" s="9">
        <v>0.86447719298245618</v>
      </c>
      <c r="AU27" s="8">
        <v>0.91</v>
      </c>
      <c r="AV27" s="9">
        <v>1.0066666666666666</v>
      </c>
      <c r="AW27" s="10">
        <f>AVERAGE(AS27:AV27)</f>
        <v>1.0436081871345031</v>
      </c>
      <c r="AX27" s="11"/>
      <c r="AY27" s="8">
        <v>1.0181505376344087</v>
      </c>
      <c r="AZ27" s="9">
        <v>0.90581333333333336</v>
      </c>
      <c r="BA27" s="8">
        <v>0.98064516129032253</v>
      </c>
      <c r="BB27" s="9">
        <v>1</v>
      </c>
      <c r="BC27" s="10">
        <f>AVERAGE(AY27:BB27)</f>
        <v>0.97615225806451611</v>
      </c>
      <c r="BD27" s="12"/>
      <c r="BE27" s="8">
        <v>1.1133333333333333</v>
      </c>
      <c r="BF27" s="9">
        <v>1.0776666666666668</v>
      </c>
      <c r="BG27" s="8">
        <v>1.064516129032258</v>
      </c>
      <c r="BH27" s="9">
        <v>1.2112903225806451</v>
      </c>
      <c r="BI27" s="10">
        <f>AVERAGE(BE27:BH27)</f>
        <v>1.1167016129032257</v>
      </c>
      <c r="BJ27" s="13"/>
      <c r="BK27" s="14">
        <v>1.0052845528455285</v>
      </c>
      <c r="BL27" s="15">
        <v>0.87059649122807015</v>
      </c>
      <c r="BM27" s="14">
        <v>1.1133333333333333</v>
      </c>
      <c r="BN27" s="15">
        <v>1.2066666666666668</v>
      </c>
      <c r="BO27" s="10">
        <f>AVERAGE(BK27:BN27)</f>
        <v>1.0489702610183997</v>
      </c>
      <c r="BP27" s="12"/>
      <c r="BQ27" s="14">
        <v>0.8618730158730159</v>
      </c>
      <c r="BR27" s="15">
        <v>0.88439862542955339</v>
      </c>
      <c r="BS27" s="14">
        <v>1.0193548387096774</v>
      </c>
      <c r="BT27" s="15">
        <v>0.99354838709677418</v>
      </c>
      <c r="BU27" s="10">
        <f>AVERAGE(BQ27:BT27)</f>
        <v>0.93979371677725532</v>
      </c>
    </row>
    <row r="28" spans="1:73" x14ac:dyDescent="0.25">
      <c r="A28" s="62" t="s">
        <v>52</v>
      </c>
      <c r="B28" s="17" t="s">
        <v>15</v>
      </c>
      <c r="C28" s="8">
        <v>0.86656989247311822</v>
      </c>
      <c r="D28" s="9">
        <v>0.96566774541531875</v>
      </c>
      <c r="E28" s="8">
        <v>1.1553333333333338</v>
      </c>
      <c r="F28" s="9">
        <v>1.0359666666666669</v>
      </c>
      <c r="G28" s="10">
        <f>AVERAGE(C28:F28)</f>
        <v>1.0058844094721093</v>
      </c>
      <c r="H28" s="11"/>
      <c r="I28" s="8">
        <v>0.84463393626184302</v>
      </c>
      <c r="J28" s="9">
        <v>0.94111949685534568</v>
      </c>
      <c r="K28" s="8">
        <v>0.93803225806451618</v>
      </c>
      <c r="L28" s="9">
        <v>1.0061612903225805</v>
      </c>
      <c r="M28" s="10">
        <f>AVERAGE(I28:L28)</f>
        <v>0.93248674537607146</v>
      </c>
      <c r="N28" s="11"/>
      <c r="O28" s="8">
        <v>0.81339080459770108</v>
      </c>
      <c r="P28" s="9">
        <v>0.93162499999999993</v>
      </c>
      <c r="Q28" s="8">
        <v>1.1396071428571435</v>
      </c>
      <c r="R28" s="9">
        <v>0.95525000000000004</v>
      </c>
      <c r="S28" s="10">
        <f>AVERAGE(O28:R28)</f>
        <v>0.95996823686371113</v>
      </c>
      <c r="T28" s="11"/>
      <c r="U28" s="8">
        <v>0.90292013888888889</v>
      </c>
      <c r="V28" s="9">
        <v>1.0341554512258737</v>
      </c>
      <c r="W28" s="8">
        <v>1.0348064516129032</v>
      </c>
      <c r="X28" s="9">
        <v>1.102741935483871</v>
      </c>
      <c r="Y28" s="10">
        <f>AVERAGE(U28:X28)</f>
        <v>1.0186559943028841</v>
      </c>
      <c r="Z28" s="11"/>
      <c r="AA28" s="8">
        <v>1.3</v>
      </c>
      <c r="AB28" s="9">
        <v>0.78996415770609318</v>
      </c>
      <c r="AC28" s="8">
        <v>1.0280107526881723</v>
      </c>
      <c r="AD28" s="9">
        <v>1.0549354838709679</v>
      </c>
      <c r="AE28" s="10">
        <f>AVERAGE(AA28:AD28)</f>
        <v>1.0432275985663084</v>
      </c>
      <c r="AF28" s="11"/>
      <c r="AG28" s="8">
        <v>1.1621863799283161</v>
      </c>
      <c r="AH28" s="9">
        <v>1.0312081984897514</v>
      </c>
      <c r="AI28" s="8">
        <v>1.4776000000000002</v>
      </c>
      <c r="AJ28" s="9">
        <v>1.4008500000000002</v>
      </c>
      <c r="AK28" s="10">
        <f>AVERAGE(AG28:AJ28)</f>
        <v>1.2679611446045169</v>
      </c>
      <c r="AL28" s="11"/>
      <c r="AM28" s="8">
        <v>0.86681597222222218</v>
      </c>
      <c r="AN28" s="9">
        <v>0.91979342723004687</v>
      </c>
      <c r="AO28" s="8">
        <v>1.0455376344086023</v>
      </c>
      <c r="AP28" s="9">
        <v>1.0663225806451613</v>
      </c>
      <c r="AQ28" s="10">
        <f>AVERAGE(AM28:AP28)</f>
        <v>0.97461740362650817</v>
      </c>
      <c r="AR28" s="11"/>
      <c r="AS28" s="8">
        <v>0.86599999999999999</v>
      </c>
      <c r="AT28" s="9">
        <v>0.94730623306232986</v>
      </c>
      <c r="AU28" s="8">
        <v>1.0608666666666668</v>
      </c>
      <c r="AV28" s="9">
        <v>1.2035666666666671</v>
      </c>
      <c r="AW28" s="10">
        <f>AVERAGE(AS28:AV28)</f>
        <v>1.019434891598916</v>
      </c>
      <c r="AX28" s="11"/>
      <c r="AY28" s="8">
        <v>0.84879861111111132</v>
      </c>
      <c r="AZ28" s="9">
        <v>1.0073427230046947</v>
      </c>
      <c r="BA28" s="8">
        <v>1.0831290322580649</v>
      </c>
      <c r="BB28" s="9">
        <v>1.5658118279569904</v>
      </c>
      <c r="BC28" s="10">
        <f>AVERAGE(AY28:BB28)</f>
        <v>1.1262705485827154</v>
      </c>
      <c r="BD28" s="12"/>
      <c r="BE28" s="8">
        <v>0.91499283154121835</v>
      </c>
      <c r="BF28" s="9">
        <v>0.91986192017259927</v>
      </c>
      <c r="BG28" s="8">
        <v>1.0455376344086023</v>
      </c>
      <c r="BH28" s="9">
        <v>0.95402150537634411</v>
      </c>
      <c r="BI28" s="10">
        <f>AVERAGE(BE28:BH28)</f>
        <v>0.95860347287469105</v>
      </c>
      <c r="BJ28" s="13"/>
      <c r="BK28" s="14">
        <v>0.83824353120243555</v>
      </c>
      <c r="BL28" s="15">
        <v>0.81135490830636459</v>
      </c>
      <c r="BM28" s="14">
        <v>1.060888888888889</v>
      </c>
      <c r="BN28" s="15">
        <v>1.0609333333333333</v>
      </c>
      <c r="BO28" s="10">
        <f>AVERAGE(BK28:BN28)</f>
        <v>0.9428551654327556</v>
      </c>
      <c r="BP28" s="12"/>
      <c r="BQ28" s="14">
        <v>0.82494063926940664</v>
      </c>
      <c r="BR28" s="15">
        <v>0.89499641577060962</v>
      </c>
      <c r="BS28" s="14">
        <v>0.49324193548387085</v>
      </c>
      <c r="BT28" s="15">
        <v>1.0018870967741937</v>
      </c>
      <c r="BU28" s="10">
        <f>AVERAGE(BQ28:BT28)</f>
        <v>0.80376652182452024</v>
      </c>
    </row>
    <row r="29" spans="1:73" x14ac:dyDescent="0.25">
      <c r="A29" s="62" t="s">
        <v>52</v>
      </c>
      <c r="B29" s="17" t="s">
        <v>19</v>
      </c>
      <c r="C29" s="8">
        <v>0.90358888888888889</v>
      </c>
      <c r="D29" s="9">
        <v>1.0259597141000649</v>
      </c>
      <c r="E29" s="8">
        <v>1.0081777777777778</v>
      </c>
      <c r="F29" s="9">
        <v>1.0096833333333333</v>
      </c>
      <c r="G29" s="10">
        <f>AVERAGE(C29:F29)</f>
        <v>0.9868524285250162</v>
      </c>
      <c r="H29" s="11"/>
      <c r="I29" s="8">
        <v>0.98376344086021494</v>
      </c>
      <c r="J29" s="9">
        <v>0.88210922787193968</v>
      </c>
      <c r="K29" s="8">
        <v>0.9910752688172042</v>
      </c>
      <c r="L29" s="9">
        <v>1.0503548387096771</v>
      </c>
      <c r="M29" s="10">
        <f>AVERAGE(I29:L29)</f>
        <v>0.97682569406475905</v>
      </c>
      <c r="N29" s="11"/>
      <c r="O29" s="8">
        <v>0.98828174603174601</v>
      </c>
      <c r="P29" s="9">
        <v>0.93137222222222216</v>
      </c>
      <c r="Q29" s="8">
        <v>0.9820714285714286</v>
      </c>
      <c r="R29" s="9">
        <v>1.0370535714285716</v>
      </c>
      <c r="S29" s="10">
        <f>AVERAGE(O29:R29)</f>
        <v>0.98469474206349217</v>
      </c>
      <c r="T29" s="11"/>
      <c r="U29" s="8">
        <v>1.0217383512544804</v>
      </c>
      <c r="V29" s="9">
        <v>1.0911462649089767</v>
      </c>
      <c r="W29" s="8">
        <v>1.1047741935483872</v>
      </c>
      <c r="X29" s="9">
        <v>1.38597311827957</v>
      </c>
      <c r="Y29" s="10">
        <f>AVERAGE(U29:X29)</f>
        <v>1.1509079819978536</v>
      </c>
      <c r="Z29" s="11"/>
      <c r="AA29" s="8">
        <v>1.0329749103942651</v>
      </c>
      <c r="AB29" s="9">
        <v>0.72007168458781357</v>
      </c>
      <c r="AC29" s="8">
        <v>1.0043225806451614</v>
      </c>
      <c r="AD29" s="9">
        <v>1.0646774193548387</v>
      </c>
      <c r="AE29" s="10">
        <f>AVERAGE(AA29:AD29)</f>
        <v>0.95551164874551975</v>
      </c>
      <c r="AF29" s="11"/>
      <c r="AG29" s="8">
        <v>1.0469444444444447</v>
      </c>
      <c r="AH29" s="9">
        <v>0.9877235142118862</v>
      </c>
      <c r="AI29" s="8">
        <v>1.1554666666666666</v>
      </c>
      <c r="AJ29" s="9">
        <v>1.3094333333333334</v>
      </c>
      <c r="AK29" s="10">
        <f>AVERAGE(AG29:AJ29)</f>
        <v>1.1248919896640828</v>
      </c>
      <c r="AL29" s="11"/>
      <c r="AM29" s="8">
        <v>0.93422939068100364</v>
      </c>
      <c r="AN29" s="9">
        <v>0.96484369114877588</v>
      </c>
      <c r="AO29" s="8">
        <v>1.0374838709677419</v>
      </c>
      <c r="AP29" s="9">
        <v>1.4392419354838708</v>
      </c>
      <c r="AQ29" s="10">
        <f>AVERAGE(AM29:AP29)</f>
        <v>1.093949722070348</v>
      </c>
      <c r="AR29" s="11"/>
      <c r="AS29" s="8">
        <v>0.86771481481481461</v>
      </c>
      <c r="AT29" s="9">
        <v>1.0290604288499028</v>
      </c>
      <c r="AU29" s="8">
        <v>0.99157777777777822</v>
      </c>
      <c r="AV29" s="9">
        <v>1.1807166666666671</v>
      </c>
      <c r="AW29" s="10">
        <f>AVERAGE(AS29:AV29)</f>
        <v>1.0172674220272908</v>
      </c>
      <c r="AX29" s="11"/>
      <c r="AY29" s="8">
        <v>0.87849103942652329</v>
      </c>
      <c r="AZ29" s="9">
        <v>0.97216572504708099</v>
      </c>
      <c r="BA29" s="8">
        <v>1.0041827956989249</v>
      </c>
      <c r="BB29" s="9">
        <v>1.057698924731183</v>
      </c>
      <c r="BC29" s="10">
        <f>AVERAGE(AY29:BB29)</f>
        <v>0.97813462122592798</v>
      </c>
      <c r="BD29" s="12"/>
      <c r="BE29" s="8">
        <v>0.91351481481481445</v>
      </c>
      <c r="BF29" s="9">
        <v>0.86303100775193797</v>
      </c>
      <c r="BG29" s="8">
        <v>0.9572258064516127</v>
      </c>
      <c r="BH29" s="9">
        <v>1.0525537634408608</v>
      </c>
      <c r="BI29" s="10">
        <f>AVERAGE(BE29:BH29)</f>
        <v>0.94658134811480654</v>
      </c>
      <c r="BJ29" s="13"/>
      <c r="BK29" s="14">
        <v>0.81502347417840371</v>
      </c>
      <c r="BL29" s="15">
        <v>0.84221962313190368</v>
      </c>
      <c r="BM29" s="14">
        <v>0.99156666666666671</v>
      </c>
      <c r="BN29" s="15">
        <v>1.0007666666666668</v>
      </c>
      <c r="BO29" s="10">
        <f>AVERAGE(BK29:BN29)</f>
        <v>0.91239410766091023</v>
      </c>
      <c r="BP29" s="12"/>
      <c r="BQ29" s="14">
        <v>0.75538812785388121</v>
      </c>
      <c r="BR29" s="15">
        <v>0.79317562724014334</v>
      </c>
      <c r="BS29" s="14">
        <v>0.94351612903225812</v>
      </c>
      <c r="BT29" s="15">
        <v>0.99190322580645196</v>
      </c>
      <c r="BU29" s="10">
        <f>AVERAGE(BQ29:BT29)</f>
        <v>0.87099577748318369</v>
      </c>
    </row>
    <row r="30" spans="1:73" x14ac:dyDescent="0.25">
      <c r="A30" s="62" t="s">
        <v>52</v>
      </c>
      <c r="B30" s="17" t="s">
        <v>56</v>
      </c>
      <c r="C30" s="8">
        <v>0.99803333333333322</v>
      </c>
      <c r="D30" s="9">
        <v>1.0498296296296299</v>
      </c>
      <c r="E30" s="8">
        <v>1.0413666666666668</v>
      </c>
      <c r="F30" s="9">
        <v>1.0442666666666667</v>
      </c>
      <c r="G30" s="10">
        <f>AVERAGE(C30:F30)</f>
        <v>1.0333740740740742</v>
      </c>
      <c r="H30" s="11"/>
      <c r="I30" s="8">
        <v>1.0913978494623655</v>
      </c>
      <c r="J30" s="9">
        <v>1.0222222222222221</v>
      </c>
      <c r="K30" s="8">
        <v>1.0080322580645162</v>
      </c>
      <c r="L30" s="9">
        <v>0.98654838709677417</v>
      </c>
      <c r="M30" s="10">
        <f>AVERAGE(I30:L30)</f>
        <v>1.0270501792114695</v>
      </c>
      <c r="N30" s="11"/>
      <c r="O30" s="8">
        <v>1.2519523809523811</v>
      </c>
      <c r="P30" s="9">
        <v>1.1165000000000003</v>
      </c>
      <c r="Q30" s="8">
        <v>1.0547678571428569</v>
      </c>
      <c r="R30" s="9">
        <v>1.0444642857142858</v>
      </c>
      <c r="S30" s="10">
        <f>AVERAGE(O30:R30)</f>
        <v>1.116921130952381</v>
      </c>
      <c r="T30" s="11"/>
      <c r="U30" s="8">
        <v>1.3641612903225808</v>
      </c>
      <c r="V30" s="9">
        <v>1.0554193548387096</v>
      </c>
      <c r="W30" s="8">
        <v>0.9395</v>
      </c>
      <c r="X30" s="9">
        <v>1.1208064516129033</v>
      </c>
      <c r="Y30" s="10">
        <f>AVERAGE(U30:X30)</f>
        <v>1.1199717741935484</v>
      </c>
      <c r="Z30" s="11"/>
      <c r="AA30" s="8">
        <v>1.2013611111111109</v>
      </c>
      <c r="AB30" s="9">
        <v>0.90877777777777768</v>
      </c>
      <c r="AC30" s="8">
        <v>0.7742916666666666</v>
      </c>
      <c r="AD30" s="9">
        <v>0.76875000000000004</v>
      </c>
      <c r="AE30" s="10">
        <f>AVERAGE(AA30:AD30)</f>
        <v>0.9132951388888888</v>
      </c>
      <c r="AF30" s="11"/>
      <c r="AG30" s="8">
        <v>1.238</v>
      </c>
      <c r="AH30" s="9">
        <v>1.3009999999999999</v>
      </c>
      <c r="AI30" s="8">
        <v>1.0409999999999999</v>
      </c>
      <c r="AJ30" s="9">
        <v>1.4121166666666682</v>
      </c>
      <c r="AK30" s="10">
        <f>AVERAGE(AG30:AJ30)</f>
        <v>1.248029166666667</v>
      </c>
      <c r="AL30" s="11"/>
      <c r="AM30" s="8">
        <v>1.2040967741935487</v>
      </c>
      <c r="AN30" s="9">
        <v>1.0701577060931899</v>
      </c>
      <c r="AO30" s="8">
        <v>1.0736290322580646</v>
      </c>
      <c r="AP30" s="9">
        <v>1.4230483870967749</v>
      </c>
      <c r="AQ30" s="10">
        <f>AVERAGE(AM30:AP30)</f>
        <v>1.1927329749103945</v>
      </c>
      <c r="AR30" s="11"/>
      <c r="AS30" s="8">
        <v>1.2381962962962965</v>
      </c>
      <c r="AT30" s="9">
        <v>1.3005259259259254</v>
      </c>
      <c r="AU30" s="8">
        <v>1.041366666666667</v>
      </c>
      <c r="AV30" s="9">
        <v>1.4121166666666682</v>
      </c>
      <c r="AW30" s="10">
        <f>AVERAGE(AS30:AV30)</f>
        <v>1.2480513888888893</v>
      </c>
      <c r="AX30" s="11"/>
      <c r="AY30" s="8">
        <v>1.226086021505377</v>
      </c>
      <c r="AZ30" s="9">
        <v>1.4958064516129024</v>
      </c>
      <c r="BA30" s="8">
        <v>1.4055161290322595</v>
      </c>
      <c r="BB30" s="9">
        <v>1.0186129032258064</v>
      </c>
      <c r="BC30" s="10">
        <f>AVERAGE(AY30:BB30)</f>
        <v>1.2865053763440861</v>
      </c>
      <c r="BD30" s="12"/>
      <c r="BE30" s="8">
        <v>1.432344444444444</v>
      </c>
      <c r="BF30" s="9">
        <v>1.6877037037037028</v>
      </c>
      <c r="BG30" s="8">
        <v>1.4565806451612924</v>
      </c>
      <c r="BH30" s="9">
        <v>1.3384516129032273</v>
      </c>
      <c r="BI30" s="10">
        <f>AVERAGE(BE30:BH30)</f>
        <v>1.4787701015531667</v>
      </c>
      <c r="BJ30" s="13"/>
      <c r="BK30" s="14">
        <v>1.3190610328638497</v>
      </c>
      <c r="BL30" s="15">
        <v>1.283911111111111</v>
      </c>
      <c r="BM30" s="14">
        <v>1.5606666666666689</v>
      </c>
      <c r="BN30" s="15">
        <v>1.3483500000000013</v>
      </c>
      <c r="BO30" s="10">
        <f>AVERAGE(BK30:BN30)</f>
        <v>1.3779972026604077</v>
      </c>
      <c r="BP30" s="12"/>
      <c r="BQ30" s="14">
        <v>1.0992054794520547</v>
      </c>
      <c r="BR30" s="15">
        <v>1.0430537634408605</v>
      </c>
      <c r="BS30" s="14">
        <v>1.154274193548388</v>
      </c>
      <c r="BT30" s="15">
        <v>0.98909677419354858</v>
      </c>
      <c r="BU30" s="10">
        <f>AVERAGE(BQ30:BT30)</f>
        <v>1.071407552658713</v>
      </c>
    </row>
    <row r="31" spans="1:73" x14ac:dyDescent="0.25">
      <c r="A31" s="62" t="s">
        <v>52</v>
      </c>
      <c r="B31" s="17" t="s">
        <v>23</v>
      </c>
      <c r="C31" s="8">
        <v>1.1285128205128203</v>
      </c>
      <c r="D31" s="9">
        <v>1.0191283376399656</v>
      </c>
      <c r="E31" s="8">
        <v>1.0233333333333334</v>
      </c>
      <c r="F31" s="9">
        <v>1.01875</v>
      </c>
      <c r="G31" s="10">
        <f>AVERAGE(C31:F31)</f>
        <v>1.0474311228715298</v>
      </c>
      <c r="H31" s="11"/>
      <c r="I31" s="8">
        <v>1.1593459119496856</v>
      </c>
      <c r="J31" s="9">
        <v>1.0207335004177109</v>
      </c>
      <c r="K31" s="8">
        <v>0.99086021505376332</v>
      </c>
      <c r="L31" s="9">
        <v>1.0204301075268818</v>
      </c>
      <c r="M31" s="10">
        <f>AVERAGE(I31:L31)</f>
        <v>1.0478424337370105</v>
      </c>
      <c r="N31" s="11"/>
      <c r="O31" s="8">
        <v>1.2205416666666666</v>
      </c>
      <c r="P31" s="9">
        <v>1.0398444444444443</v>
      </c>
      <c r="Q31" s="8">
        <v>1.0107142857142857</v>
      </c>
      <c r="R31" s="9">
        <v>1.0303571428571427</v>
      </c>
      <c r="S31" s="10">
        <f>AVERAGE(O31:R31)</f>
        <v>1.0753643849206349</v>
      </c>
      <c r="T31" s="11"/>
      <c r="U31" s="8">
        <v>1.2859412997903561</v>
      </c>
      <c r="V31" s="9">
        <v>1.0709836477987427</v>
      </c>
      <c r="W31" s="8">
        <v>1.3411290322580647</v>
      </c>
      <c r="X31" s="9">
        <v>1.0943548387096773</v>
      </c>
      <c r="Y31" s="10">
        <f>AVERAGE(U31:X31)</f>
        <v>1.1981022046392102</v>
      </c>
      <c r="Z31" s="11"/>
      <c r="AA31" s="8">
        <v>1.6651899641577061</v>
      </c>
      <c r="AB31" s="9">
        <v>1.1487676767676769</v>
      </c>
      <c r="AC31" s="8">
        <v>1.1096774193548387</v>
      </c>
      <c r="AD31" s="9">
        <v>1.0741935483870968</v>
      </c>
      <c r="AE31" s="10">
        <f>AVERAGE(AA31:AD31)</f>
        <v>1.2494571521668296</v>
      </c>
      <c r="AF31" s="11"/>
      <c r="AG31" s="8">
        <v>1.2400133333333336</v>
      </c>
      <c r="AH31" s="9">
        <v>1.1346527777777748</v>
      </c>
      <c r="AI31" s="8">
        <v>1.0216666666666667</v>
      </c>
      <c r="AJ31" s="9">
        <v>1.0579166666666666</v>
      </c>
      <c r="AK31" s="10">
        <f>AVERAGE(AG31:AJ31)</f>
        <v>1.1135623611111103</v>
      </c>
      <c r="AL31" s="11"/>
      <c r="AM31" s="8">
        <v>0.97462139917695478</v>
      </c>
      <c r="AN31" s="9">
        <v>1.1611311612364255</v>
      </c>
      <c r="AO31" s="8">
        <v>0.99274193548387102</v>
      </c>
      <c r="AP31" s="9">
        <v>1.0415322580645161</v>
      </c>
      <c r="AQ31" s="10">
        <f>AVERAGE(AM31:AP31)</f>
        <v>1.0425066884904419</v>
      </c>
      <c r="AR31" s="11"/>
      <c r="AS31" s="8">
        <v>0.95171367521367545</v>
      </c>
      <c r="AT31" s="9">
        <v>1.0458794142980168</v>
      </c>
      <c r="AU31" s="8">
        <v>0.98583333333333334</v>
      </c>
      <c r="AV31" s="9">
        <v>0.98916666666666664</v>
      </c>
      <c r="AW31" s="10">
        <f>AVERAGE(AS31:AV31)</f>
        <v>0.99314827237792302</v>
      </c>
      <c r="AX31" s="11"/>
      <c r="AY31" s="8">
        <v>0.98109053497942389</v>
      </c>
      <c r="AZ31" s="9">
        <v>1.0442238805970154</v>
      </c>
      <c r="BA31" s="8">
        <v>1.021505376344086</v>
      </c>
      <c r="BB31" s="9">
        <v>0.99354838709677418</v>
      </c>
      <c r="BC31" s="10">
        <f>AVERAGE(AY31:BB31)</f>
        <v>1.0100920447543249</v>
      </c>
      <c r="BD31" s="12"/>
      <c r="BE31" s="8">
        <v>1.0249145299145299</v>
      </c>
      <c r="BF31" s="9">
        <v>1.1387730587730578</v>
      </c>
      <c r="BG31" s="8">
        <v>0.98043010752688176</v>
      </c>
      <c r="BH31" s="9">
        <v>1.0376344086021505</v>
      </c>
      <c r="BI31" s="10">
        <f>AVERAGE(BE31:BH31)</f>
        <v>1.0454380262041552</v>
      </c>
      <c r="BJ31" s="13"/>
      <c r="BK31" s="14">
        <v>0.90775273865414685</v>
      </c>
      <c r="BL31" s="15">
        <v>0.81550617283950522</v>
      </c>
      <c r="BM31" s="14">
        <v>1.0066666666666666</v>
      </c>
      <c r="BN31" s="15">
        <v>1.0249999999999999</v>
      </c>
      <c r="BO31" s="10">
        <f>AVERAGE(BK31:BN31)</f>
        <v>0.93873139454007959</v>
      </c>
      <c r="BP31" s="12"/>
      <c r="BQ31" s="14">
        <v>0.84471841704718442</v>
      </c>
      <c r="BR31" s="15">
        <v>1.2150896057347658</v>
      </c>
      <c r="BS31" s="14">
        <v>1.0137096774193548</v>
      </c>
      <c r="BT31" s="15">
        <v>0.94596774193548383</v>
      </c>
      <c r="BU31" s="10">
        <f>AVERAGE(BQ31:BT31)</f>
        <v>1.0048713605341972</v>
      </c>
    </row>
    <row r="32" spans="1:73" x14ac:dyDescent="0.25">
      <c r="A32" s="62" t="s">
        <v>52</v>
      </c>
      <c r="B32" s="17" t="s">
        <v>25</v>
      </c>
      <c r="C32" s="8">
        <v>1.0843066322136095</v>
      </c>
      <c r="D32" s="9">
        <v>1.411638029782359</v>
      </c>
      <c r="E32" s="8">
        <v>0.93611111111111101</v>
      </c>
      <c r="F32" s="9">
        <v>1.7217194444444452</v>
      </c>
      <c r="G32" s="10">
        <f>AVERAGE(C32:F32)</f>
        <v>1.2884438043878812</v>
      </c>
      <c r="H32" s="11"/>
      <c r="I32" s="8">
        <v>0.98650292397660821</v>
      </c>
      <c r="J32" s="9">
        <v>1.186015503875969</v>
      </c>
      <c r="K32" s="8">
        <v>0.74233333333333329</v>
      </c>
      <c r="L32" s="9">
        <v>1.3756317204301078</v>
      </c>
      <c r="M32" s="10">
        <f>AVERAGE(I32:L32)</f>
        <v>1.0726208704040046</v>
      </c>
      <c r="N32" s="11"/>
      <c r="O32" s="8">
        <v>0.93234444444444442</v>
      </c>
      <c r="P32" s="9">
        <v>1.1285539215686275</v>
      </c>
      <c r="Q32" s="8">
        <v>0.88167857142857142</v>
      </c>
      <c r="R32" s="9">
        <v>1.4195267857142864</v>
      </c>
      <c r="S32" s="10">
        <f>AVERAGE(O32:R32)</f>
        <v>1.0905259307889825</v>
      </c>
      <c r="T32" s="11"/>
      <c r="U32" s="8">
        <v>1.1387936507936509</v>
      </c>
      <c r="V32" s="9">
        <v>1.2016360280546325</v>
      </c>
      <c r="W32" s="8">
        <v>1.0524301075268818</v>
      </c>
      <c r="X32" s="9">
        <v>1.1949435483870967</v>
      </c>
      <c r="Y32" s="10">
        <f>AVERAGE(U32:X32)</f>
        <v>1.1469508336905656</v>
      </c>
      <c r="Z32" s="11"/>
      <c r="AA32" s="8">
        <v>0.98817204301075268</v>
      </c>
      <c r="AB32" s="9">
        <v>0.93834777150031357</v>
      </c>
      <c r="AC32" s="8">
        <v>0.95343010752688151</v>
      </c>
      <c r="AD32" s="9">
        <v>1.5904462365591425</v>
      </c>
      <c r="AE32" s="10">
        <f>AVERAGE(AA32:AD32)</f>
        <v>1.1175990396492725</v>
      </c>
      <c r="AF32" s="11"/>
      <c r="AG32" s="8">
        <v>1.1482291666666671</v>
      </c>
      <c r="AH32" s="9">
        <v>1.0909178082191791</v>
      </c>
      <c r="AI32" s="8">
        <v>0.95</v>
      </c>
      <c r="AJ32" s="9">
        <v>1.2031666666666672</v>
      </c>
      <c r="AK32" s="10">
        <f>AVERAGE(AG32:AJ32)</f>
        <v>1.0980784103881283</v>
      </c>
      <c r="AL32" s="11"/>
      <c r="AM32" s="8">
        <v>1.0440100250626567</v>
      </c>
      <c r="AN32" s="9">
        <v>0.95425470653377631</v>
      </c>
      <c r="AO32" s="8">
        <v>0.81115053763440859</v>
      </c>
      <c r="AP32" s="9">
        <v>1.1460376344086021</v>
      </c>
      <c r="AQ32" s="10">
        <f>AVERAGE(AM32:AP32)</f>
        <v>0.98886322590986087</v>
      </c>
      <c r="AR32" s="11"/>
      <c r="AS32" s="8">
        <v>0.80400000000000005</v>
      </c>
      <c r="AT32" s="9">
        <v>1.1113600610920207</v>
      </c>
      <c r="AU32" s="8">
        <v>0.813161111111111</v>
      </c>
      <c r="AV32" s="9">
        <v>1.1155333333333337</v>
      </c>
      <c r="AW32" s="10">
        <f>AVERAGE(AS32:AV32)</f>
        <v>0.96101362638411625</v>
      </c>
      <c r="AX32" s="11"/>
      <c r="AY32" s="8">
        <v>0.91201336675020883</v>
      </c>
      <c r="AZ32" s="9">
        <v>1.0072115171650056</v>
      </c>
      <c r="BA32" s="8">
        <v>0.98923655913978503</v>
      </c>
      <c r="BB32" s="9">
        <v>1.0177661290322579</v>
      </c>
      <c r="BC32" s="10">
        <f>AVERAGE(AY32:BB32)</f>
        <v>0.98155689302181437</v>
      </c>
      <c r="BD32" s="12"/>
      <c r="BE32" s="8">
        <v>0.97027777777777735</v>
      </c>
      <c r="BF32" s="9">
        <v>1.0686590563165919</v>
      </c>
      <c r="BG32" s="8">
        <v>0.93384946236559163</v>
      </c>
      <c r="BH32" s="9">
        <v>1.1884193548387085</v>
      </c>
      <c r="BI32" s="10">
        <f>AVERAGE(BE32:BH32)</f>
        <v>1.0403014128246673</v>
      </c>
      <c r="BJ32" s="13"/>
      <c r="BK32" s="14">
        <v>0.77287417218543042</v>
      </c>
      <c r="BL32" s="15">
        <v>1.0407987781596033</v>
      </c>
      <c r="BM32" s="14">
        <v>0.82690555555555545</v>
      </c>
      <c r="BN32" s="15">
        <v>1.1855916666666666</v>
      </c>
      <c r="BO32" s="10">
        <f>AVERAGE(BK32:BN32)</f>
        <v>0.95654254314181397</v>
      </c>
      <c r="BP32" s="12"/>
      <c r="BQ32" s="14">
        <v>0.57634401709401695</v>
      </c>
      <c r="BR32" s="15">
        <v>1.228068100358424</v>
      </c>
      <c r="BS32" s="14">
        <v>0.81034408602150543</v>
      </c>
      <c r="BT32" s="15">
        <v>0.85317419354838731</v>
      </c>
      <c r="BU32" s="10">
        <f>AVERAGE(BQ32:BT32)</f>
        <v>0.8669825992555833</v>
      </c>
    </row>
    <row r="33" spans="1:73" x14ac:dyDescent="0.25">
      <c r="A33" s="64" t="s">
        <v>52</v>
      </c>
      <c r="B33" s="7" t="s">
        <v>27</v>
      </c>
      <c r="C33" s="8">
        <v>0.96443703703703709</v>
      </c>
      <c r="D33" s="9">
        <v>1.0286755555555558</v>
      </c>
      <c r="E33" s="8">
        <v>0.56125000000000003</v>
      </c>
      <c r="F33" s="9">
        <v>0.87685185185185177</v>
      </c>
      <c r="G33" s="10">
        <f>AVERAGE(C33:F33)</f>
        <v>0.85780361111111114</v>
      </c>
      <c r="H33" s="11"/>
      <c r="I33" s="8">
        <v>0.95372569444444411</v>
      </c>
      <c r="J33" s="9">
        <v>1.1350225563909773</v>
      </c>
      <c r="K33" s="8">
        <v>1.0032258064516129</v>
      </c>
      <c r="L33" s="9">
        <v>1.2870967741935484</v>
      </c>
      <c r="M33" s="10">
        <f>AVERAGE(I33:L33)</f>
        <v>1.0947677078701457</v>
      </c>
      <c r="N33" s="11"/>
      <c r="O33" s="8">
        <v>0.92470114942528747</v>
      </c>
      <c r="P33" s="9">
        <v>1.0363351851851852</v>
      </c>
      <c r="Q33" s="8">
        <v>1.0178571428571428</v>
      </c>
      <c r="R33" s="9">
        <v>1.2839285714285715</v>
      </c>
      <c r="S33" s="10">
        <f>AVERAGE(O33:R33)</f>
        <v>1.0657055122240466</v>
      </c>
      <c r="T33" s="11"/>
      <c r="U33" s="8">
        <v>1.1271631944444442</v>
      </c>
      <c r="V33" s="9">
        <v>1.1957159565580615</v>
      </c>
      <c r="W33" s="8">
        <v>1.1016129032258064</v>
      </c>
      <c r="X33" s="9">
        <v>1.1540322580645161</v>
      </c>
      <c r="Y33" s="10">
        <f>AVERAGE(U33:X33)</f>
        <v>1.1446310780732072</v>
      </c>
      <c r="Z33" s="11"/>
      <c r="AA33" s="8">
        <v>1.0324979423868315</v>
      </c>
      <c r="AB33" s="9">
        <v>1.0656163129421539</v>
      </c>
      <c r="AC33" s="8">
        <v>0.98709677419354835</v>
      </c>
      <c r="AD33" s="9">
        <v>1.0665322580645162</v>
      </c>
      <c r="AE33" s="10">
        <f>AVERAGE(AA33:AD33)</f>
        <v>1.0379358218967625</v>
      </c>
      <c r="AF33" s="11"/>
      <c r="AG33" s="8">
        <v>0.94851481481481481</v>
      </c>
      <c r="AH33" s="9">
        <v>1.0669606837606829</v>
      </c>
      <c r="AI33" s="8">
        <v>1.0483333333333333</v>
      </c>
      <c r="AJ33" s="9">
        <v>1.7054166666666666</v>
      </c>
      <c r="AK33" s="10">
        <f>AVERAGE(AG33:AJ33)</f>
        <v>1.1923063746438745</v>
      </c>
      <c r="AL33" s="11"/>
      <c r="AM33" s="8">
        <v>0.85180661577608163</v>
      </c>
      <c r="AN33" s="9">
        <v>1.1910151515151517</v>
      </c>
      <c r="AO33" s="8">
        <v>1.0064516129032257</v>
      </c>
      <c r="AP33" s="9">
        <v>1.5266129032258065</v>
      </c>
      <c r="AQ33" s="10">
        <f>AVERAGE(AM33:AP33)</f>
        <v>1.1439715708550664</v>
      </c>
      <c r="AR33" s="11"/>
      <c r="AS33" s="8">
        <v>0.83880776014109326</v>
      </c>
      <c r="AT33" s="9">
        <v>1.1125277777777778</v>
      </c>
      <c r="AU33" s="8">
        <v>0.98</v>
      </c>
      <c r="AV33" s="9">
        <v>1.5683333333333334</v>
      </c>
      <c r="AW33" s="10">
        <f>AVERAGE(AS33:AV33)</f>
        <v>1.1249172178130511</v>
      </c>
      <c r="AX33" s="11"/>
      <c r="AY33" s="8">
        <v>0.91559287531806599</v>
      </c>
      <c r="AZ33" s="9">
        <v>1.1269360269360265</v>
      </c>
      <c r="BA33" s="8">
        <v>0.96989247311827964</v>
      </c>
      <c r="BB33" s="9">
        <v>1.4787634408602151</v>
      </c>
      <c r="BC33" s="10">
        <f>AVERAGE(AY33:BB33)</f>
        <v>1.1227962040581467</v>
      </c>
      <c r="BD33" s="12"/>
      <c r="BE33" s="8">
        <v>0.90168959435626084</v>
      </c>
      <c r="BF33" s="9">
        <v>1.1367482638888886</v>
      </c>
      <c r="BG33" s="8">
        <v>1.0373655913978497</v>
      </c>
      <c r="BH33" s="9">
        <v>1.4272849462365593</v>
      </c>
      <c r="BI33" s="10">
        <f>AVERAGE(BE33:BH33)</f>
        <v>1.1257720989698896</v>
      </c>
      <c r="BJ33" s="13"/>
      <c r="BK33" s="14">
        <v>0.79109309309309372</v>
      </c>
      <c r="BL33" s="15">
        <v>1.2116684027777773</v>
      </c>
      <c r="BM33" s="14">
        <v>1.0105555555555554</v>
      </c>
      <c r="BN33" s="15">
        <v>1.4634666666666667</v>
      </c>
      <c r="BO33" s="10">
        <f>AVERAGE(BK33:BN33)</f>
        <v>1.1191959295232734</v>
      </c>
      <c r="BP33" s="12"/>
      <c r="BQ33" s="14">
        <v>0.59647649572649575</v>
      </c>
      <c r="BR33" s="15">
        <v>1.2664731182795697</v>
      </c>
      <c r="BS33" s="14">
        <v>0.48467741935483871</v>
      </c>
      <c r="BT33" s="15">
        <v>0.68279569892473113</v>
      </c>
      <c r="BU33" s="10">
        <f>AVERAGE(BQ33:BT33)</f>
        <v>0.75760568307140885</v>
      </c>
    </row>
    <row r="34" spans="1:73" x14ac:dyDescent="0.25">
      <c r="A34" s="62" t="s">
        <v>52</v>
      </c>
      <c r="B34" s="17" t="s">
        <v>33</v>
      </c>
      <c r="C34" s="8">
        <v>0.84324444444444435</v>
      </c>
      <c r="D34" s="9">
        <v>1.2456999999999991</v>
      </c>
      <c r="E34" s="8">
        <v>1.0241444444444445</v>
      </c>
      <c r="F34" s="9">
        <v>1.3394962962962971</v>
      </c>
      <c r="G34" s="10">
        <f>AVERAGE(C34:F34)</f>
        <v>1.1131462962962964</v>
      </c>
      <c r="H34" s="11"/>
      <c r="I34" s="8">
        <v>0.80856272401433693</v>
      </c>
      <c r="J34" s="9">
        <v>1.0660949820788528</v>
      </c>
      <c r="K34" s="8">
        <v>0.94512903225806455</v>
      </c>
      <c r="L34" s="9">
        <v>1.3775913978494625</v>
      </c>
      <c r="M34" s="10">
        <f>AVERAGE(I34:L34)</f>
        <v>1.0493445340501792</v>
      </c>
      <c r="N34" s="11"/>
      <c r="O34" s="8">
        <v>0.81444047619047621</v>
      </c>
      <c r="P34" s="9">
        <v>0.97233928571428574</v>
      </c>
      <c r="Q34" s="8">
        <v>0.9106428571428572</v>
      </c>
      <c r="R34" s="9">
        <v>1.1169285714285715</v>
      </c>
      <c r="S34" s="10">
        <f>AVERAGE(O34:R34)</f>
        <v>0.95358779761904766</v>
      </c>
      <c r="T34" s="11"/>
      <c r="U34" s="8">
        <v>1.0446917562724021</v>
      </c>
      <c r="V34" s="9">
        <v>1.1103118279569884</v>
      </c>
      <c r="W34" s="8">
        <v>1.0643870967741937</v>
      </c>
      <c r="X34" s="9">
        <v>1.076078853046595</v>
      </c>
      <c r="Y34" s="10">
        <f>AVERAGE(U34:X34)</f>
        <v>1.0738673835125447</v>
      </c>
      <c r="Z34" s="11"/>
      <c r="AA34" s="8">
        <v>1.1810394265232971</v>
      </c>
      <c r="AB34" s="9">
        <v>0.9442662570404502</v>
      </c>
      <c r="AC34" s="8">
        <v>1.0064516129032257</v>
      </c>
      <c r="AD34" s="9">
        <v>1.0467741935483872</v>
      </c>
      <c r="AE34" s="10">
        <f>AVERAGE(AA34:AD34)</f>
        <v>1.0446328725038401</v>
      </c>
      <c r="AF34" s="11"/>
      <c r="AG34" s="8">
        <v>1.0041074074074079</v>
      </c>
      <c r="AH34" s="9">
        <v>1.0520740740740724</v>
      </c>
      <c r="AI34" s="8">
        <v>1.0827222222222219</v>
      </c>
      <c r="AJ34" s="9">
        <v>1.2061407407407403</v>
      </c>
      <c r="AK34" s="10">
        <f>AVERAGE(AG34:AJ34)</f>
        <v>1.0862611111111105</v>
      </c>
      <c r="AL34" s="11"/>
      <c r="AM34" s="8">
        <v>0.77850537634408601</v>
      </c>
      <c r="AN34" s="9">
        <v>0.94535663082437182</v>
      </c>
      <c r="AO34" s="8">
        <v>0.87219354838709673</v>
      </c>
      <c r="AP34" s="9">
        <v>1.0348064516129032</v>
      </c>
      <c r="AQ34" s="10">
        <f>AVERAGE(AM34:AP34)</f>
        <v>0.90771550179211447</v>
      </c>
      <c r="AR34" s="11"/>
      <c r="AS34" s="8">
        <v>0.87814444444444473</v>
      </c>
      <c r="AT34" s="9">
        <v>0.94648518518518476</v>
      </c>
      <c r="AU34" s="8">
        <v>0.95099999999999996</v>
      </c>
      <c r="AV34" s="9">
        <v>1.5460407407407395</v>
      </c>
      <c r="AW34" s="10">
        <f>AVERAGE(AS34:AV34)</f>
        <v>1.0804175925925923</v>
      </c>
      <c r="AX34" s="11"/>
      <c r="AY34" s="8">
        <v>0.83177419354838733</v>
      </c>
      <c r="AZ34" s="9">
        <v>0.97305555555555401</v>
      </c>
      <c r="BA34" s="8">
        <v>1.0393010752688172</v>
      </c>
      <c r="BB34" s="9">
        <v>1.1802939068100362</v>
      </c>
      <c r="BC34" s="10">
        <f>AVERAGE(AY34:BB34)</f>
        <v>1.0061061827956985</v>
      </c>
      <c r="BD34" s="12"/>
      <c r="BE34" s="8">
        <v>1.0493518518518521</v>
      </c>
      <c r="BF34" s="9">
        <v>0.96214814814814809</v>
      </c>
      <c r="BG34" s="8">
        <v>0.96468817204301094</v>
      </c>
      <c r="BH34" s="9">
        <v>1.1010465949820809</v>
      </c>
      <c r="BI34" s="10">
        <f>AVERAGE(BE34:BH34)</f>
        <v>1.019308691756273</v>
      </c>
      <c r="BJ34" s="13"/>
      <c r="BK34" s="14">
        <v>1.0054616588419414</v>
      </c>
      <c r="BL34" s="15">
        <v>1.0360574074074071</v>
      </c>
      <c r="BM34" s="14">
        <v>1.0157888888888886</v>
      </c>
      <c r="BN34" s="15">
        <v>1.3315777777777777</v>
      </c>
      <c r="BO34" s="10">
        <f>AVERAGE(BK34:BN34)</f>
        <v>1.0972214332290036</v>
      </c>
      <c r="BP34" s="12"/>
      <c r="BQ34" s="14">
        <v>0.95036834094368328</v>
      </c>
      <c r="BR34" s="15">
        <v>0.78959677419354846</v>
      </c>
      <c r="BS34" s="14">
        <v>0.95208602150537669</v>
      </c>
      <c r="BT34" s="15">
        <v>1.0307813620071702</v>
      </c>
      <c r="BU34" s="10">
        <f>AVERAGE(BQ34:BT34)</f>
        <v>0.93070812466244468</v>
      </c>
    </row>
    <row r="35" spans="1:73" x14ac:dyDescent="0.25">
      <c r="A35" s="62" t="s">
        <v>54</v>
      </c>
      <c r="B35" s="17" t="s">
        <v>12</v>
      </c>
      <c r="C35" s="8">
        <v>1.1043407407407408</v>
      </c>
      <c r="D35" s="9">
        <v>1.2301944444444453</v>
      </c>
      <c r="E35" s="8">
        <v>0.93536666666666668</v>
      </c>
      <c r="F35" s="9">
        <v>1.5392166666666665</v>
      </c>
      <c r="G35" s="10">
        <f>AVERAGE(C35:F35)</f>
        <v>1.2022796296296299</v>
      </c>
      <c r="H35" s="11"/>
      <c r="I35" s="8">
        <v>1.2423405017921147</v>
      </c>
      <c r="J35" s="9">
        <v>1.354811827956989</v>
      </c>
      <c r="K35" s="8">
        <v>0.87042473118279584</v>
      </c>
      <c r="L35" s="9">
        <v>1.5991827956989246</v>
      </c>
      <c r="M35" s="10">
        <f>AVERAGE(I35:L35)</f>
        <v>1.2666899641577061</v>
      </c>
      <c r="N35" s="11"/>
      <c r="O35" s="8">
        <v>1.2248928571428572</v>
      </c>
      <c r="P35" s="9">
        <v>1.3907480158730166</v>
      </c>
      <c r="Q35" s="8">
        <v>0.9459821428571431</v>
      </c>
      <c r="R35" s="9">
        <v>1.5645892857142851</v>
      </c>
      <c r="S35" s="10">
        <f>AVERAGE(O35:R35)</f>
        <v>1.2815530753968254</v>
      </c>
      <c r="T35" s="11"/>
      <c r="U35" s="8">
        <v>1.3810537634408604</v>
      </c>
      <c r="V35" s="9">
        <v>1.238105734767025</v>
      </c>
      <c r="W35" s="8">
        <v>0.9902580645161293</v>
      </c>
      <c r="X35" s="9">
        <v>1.5014354838709676</v>
      </c>
      <c r="Y35" s="10">
        <f>AVERAGE(U35:X35)</f>
        <v>1.2777132616487457</v>
      </c>
      <c r="Z35" s="11"/>
      <c r="AA35" s="8">
        <v>0.91672759856630814</v>
      </c>
      <c r="AB35" s="9">
        <v>1.3362078853046597</v>
      </c>
      <c r="AC35" s="8">
        <v>0.98202688172043029</v>
      </c>
      <c r="AD35" s="9">
        <v>1.0254444444444444</v>
      </c>
      <c r="AE35" s="10">
        <f>AVERAGE(AA35:AD35)</f>
        <v>1.0651017025089606</v>
      </c>
      <c r="AF35" s="11"/>
      <c r="AG35" s="8">
        <v>1.1582592592592598</v>
      </c>
      <c r="AH35" s="9">
        <v>1.0640981481481468</v>
      </c>
      <c r="AI35" s="8">
        <v>0.74213333333333287</v>
      </c>
      <c r="AJ35" s="9">
        <v>1.2349500000000011</v>
      </c>
      <c r="AK35" s="10">
        <f>AVERAGE(AG35:AJ35)</f>
        <v>1.0498601851851852</v>
      </c>
      <c r="AL35" s="11"/>
      <c r="AM35" s="8">
        <v>0.90346953405017938</v>
      </c>
      <c r="AN35" s="9">
        <v>0.97460752688172059</v>
      </c>
      <c r="AO35" s="8">
        <v>1.0003709677419355</v>
      </c>
      <c r="AP35" s="9">
        <v>1.0305161290322582</v>
      </c>
      <c r="AQ35" s="10">
        <f>AVERAGE(AM35:AP35)</f>
        <v>0.97724103942652341</v>
      </c>
      <c r="AR35" s="11"/>
      <c r="AS35" s="8">
        <v>0.85605555555555568</v>
      </c>
      <c r="AT35" s="9">
        <v>0.92798148148148096</v>
      </c>
      <c r="AU35" s="8">
        <v>0.98317222222222256</v>
      </c>
      <c r="AV35" s="9">
        <v>0.973816666666667</v>
      </c>
      <c r="AW35" s="10">
        <f>AVERAGE(AS35:AV35)</f>
        <v>0.93525648148148155</v>
      </c>
      <c r="AX35" s="11"/>
      <c r="AY35" s="8">
        <v>0.80479569892473124</v>
      </c>
      <c r="AZ35" s="9">
        <v>0.98563082437276006</v>
      </c>
      <c r="BA35" s="8">
        <v>0.96704838709677432</v>
      </c>
      <c r="BB35" s="9">
        <v>1.0343870967741935</v>
      </c>
      <c r="BC35" s="10">
        <f>AVERAGE(AY35:BB35)</f>
        <v>0.9479655017921147</v>
      </c>
      <c r="BD35" s="12"/>
      <c r="BE35" s="8">
        <v>0.90145185185185217</v>
      </c>
      <c r="BF35" s="9">
        <v>1.067768518518518</v>
      </c>
      <c r="BG35" s="8">
        <v>0.96651612903225848</v>
      </c>
      <c r="BH35" s="9">
        <v>1.0314516129032263</v>
      </c>
      <c r="BI35" s="10">
        <f>AVERAGE(BE35:BH35)</f>
        <v>0.99179702807646364</v>
      </c>
      <c r="BJ35" s="13"/>
      <c r="BK35" s="14">
        <v>0.88933020344287994</v>
      </c>
      <c r="BL35" s="15">
        <v>0.94172592592592352</v>
      </c>
      <c r="BM35" s="14">
        <v>0.98206666666666664</v>
      </c>
      <c r="BN35" s="15">
        <v>1.0628</v>
      </c>
      <c r="BO35" s="10">
        <f>AVERAGE(BK35:BN35)</f>
        <v>0.96898069900886763</v>
      </c>
      <c r="BP35" s="12"/>
      <c r="BQ35" s="14">
        <v>0.8140730593607306</v>
      </c>
      <c r="BR35" s="15">
        <v>0.97060573476702505</v>
      </c>
      <c r="BS35" s="14">
        <v>0.94985483870967768</v>
      </c>
      <c r="BT35" s="15">
        <v>1.2922903225806468</v>
      </c>
      <c r="BU35" s="10">
        <f>AVERAGE(BQ35:BT35)</f>
        <v>1.00670598885452</v>
      </c>
    </row>
    <row r="36" spans="1:73" x14ac:dyDescent="0.25">
      <c r="A36" s="62" t="s">
        <v>54</v>
      </c>
      <c r="B36" s="17" t="s">
        <v>20</v>
      </c>
      <c r="C36" s="8">
        <v>0.85463333333333324</v>
      </c>
      <c r="D36" s="9">
        <v>1.4017555555555554</v>
      </c>
      <c r="E36" s="8">
        <v>1.5235294117647058</v>
      </c>
      <c r="F36" s="9">
        <v>0.92241379310344829</v>
      </c>
      <c r="G36" s="10">
        <f>AVERAGE(C36:F36)</f>
        <v>1.1755830234392606</v>
      </c>
      <c r="H36" s="16"/>
      <c r="I36" s="8">
        <v>0.73453405017921147</v>
      </c>
      <c r="J36" s="9">
        <v>1.356923297491039</v>
      </c>
      <c r="K36" s="8">
        <v>1.3261574074074074</v>
      </c>
      <c r="L36" s="9">
        <v>0.90567226890756303</v>
      </c>
      <c r="M36" s="10">
        <f>AVERAGE(I36:L36)</f>
        <v>1.0808217559963051</v>
      </c>
      <c r="N36" s="16"/>
      <c r="O36" s="8">
        <v>0.65098809523809531</v>
      </c>
      <c r="P36" s="9">
        <v>1.4676238095238097</v>
      </c>
      <c r="Q36" s="8">
        <v>0.890625</v>
      </c>
      <c r="R36" s="9">
        <v>1.1120370370370369</v>
      </c>
      <c r="S36" s="10">
        <f>AVERAGE(O36:R36)</f>
        <v>1.0303184854497354</v>
      </c>
      <c r="T36" s="16"/>
      <c r="U36" s="8">
        <v>0.86021505376344087</v>
      </c>
      <c r="V36" s="9">
        <v>1.4184186379928314</v>
      </c>
      <c r="W36" s="8">
        <v>1.0028571428571429</v>
      </c>
      <c r="X36" s="9">
        <v>1.1433333333333333</v>
      </c>
      <c r="Y36" s="10">
        <f>AVERAGE(U36:X36)</f>
        <v>1.1062060419866873</v>
      </c>
      <c r="Z36" s="16"/>
      <c r="AA36" s="8">
        <v>1.1460645161290319</v>
      </c>
      <c r="AB36" s="9">
        <v>1.1110704898446815</v>
      </c>
      <c r="AC36" s="8">
        <v>1.0094086021505375</v>
      </c>
      <c r="AD36" s="9">
        <v>1.1580645161290322</v>
      </c>
      <c r="AE36" s="10">
        <f>AVERAGE(AA36:AD36)</f>
        <v>1.1061520310633208</v>
      </c>
      <c r="AF36" s="16"/>
      <c r="AG36" s="8">
        <v>0.84166666666666667</v>
      </c>
      <c r="AH36" s="9">
        <v>0.8913822222222213</v>
      </c>
      <c r="AI36" s="8">
        <v>0.91764705882352937</v>
      </c>
      <c r="AJ36" s="9">
        <v>1.0931034482758621</v>
      </c>
      <c r="AK36" s="10">
        <f>AVERAGE(AG36:AJ36)</f>
        <v>0.9359498489970699</v>
      </c>
      <c r="AL36" s="16"/>
      <c r="AM36" s="8">
        <v>0.71880645161290324</v>
      </c>
      <c r="AN36" s="9">
        <v>1.2556946236559137</v>
      </c>
      <c r="AO36" s="8">
        <v>0.9028571428571428</v>
      </c>
      <c r="AP36" s="9">
        <v>1.0575000000000001</v>
      </c>
      <c r="AQ36" s="10">
        <f>AVERAGE(AM36:AP36)</f>
        <v>0.98371455453149004</v>
      </c>
      <c r="AR36" s="16"/>
      <c r="AS36" s="8">
        <v>0.64924444444444462</v>
      </c>
      <c r="AT36" s="9">
        <v>1.2597511111111093</v>
      </c>
      <c r="AU36" s="8">
        <v>0.86285714285714288</v>
      </c>
      <c r="AV36" s="9">
        <v>1.0869565217391304</v>
      </c>
      <c r="AW36" s="10">
        <f>AVERAGE(AS36:AV36)</f>
        <v>0.96470230503795684</v>
      </c>
      <c r="AX36" s="16"/>
      <c r="AY36" s="8">
        <v>0.61217204301075256</v>
      </c>
      <c r="AZ36" s="9">
        <v>1.3152258064516122</v>
      </c>
      <c r="BA36" s="8">
        <v>0.97142857142857142</v>
      </c>
      <c r="BB36" s="9">
        <v>1.0783333333333334</v>
      </c>
      <c r="BC36" s="10">
        <f>AVERAGE(AY36:BB36)</f>
        <v>0.99428993855606751</v>
      </c>
      <c r="BD36" s="12"/>
      <c r="BE36" s="8">
        <v>0.70833333333333337</v>
      </c>
      <c r="BF36" s="9">
        <v>1.3453155555555523</v>
      </c>
      <c r="BG36" s="8">
        <v>0.88571428571428568</v>
      </c>
      <c r="BH36" s="9">
        <v>1.0825</v>
      </c>
      <c r="BI36" s="10">
        <f>AVERAGE(BE36:BH36)</f>
        <v>1.0054657936507927</v>
      </c>
      <c r="BJ36" s="13"/>
      <c r="BK36" s="14">
        <v>0.647887323943662</v>
      </c>
      <c r="BL36" s="15">
        <v>1.3778488888888862</v>
      </c>
      <c r="BM36" s="14">
        <v>0.87058823529411766</v>
      </c>
      <c r="BN36" s="15">
        <v>1.0896551724137931</v>
      </c>
      <c r="BO36" s="10">
        <f>AVERAGE(BK36:BN36)</f>
        <v>0.99649490513511474</v>
      </c>
      <c r="BP36" s="12"/>
      <c r="BQ36" s="14">
        <v>0.60334246575342476</v>
      </c>
      <c r="BR36" s="15">
        <v>1.2867956989247282</v>
      </c>
      <c r="BS36" s="14">
        <v>0.50322580645161286</v>
      </c>
      <c r="BT36" s="15">
        <v>1.4516129032258065</v>
      </c>
      <c r="BU36" s="10">
        <f>AVERAGE(BQ36:BT36)</f>
        <v>0.96124421858889308</v>
      </c>
    </row>
    <row r="37" spans="1:73" x14ac:dyDescent="0.25">
      <c r="A37" s="62" t="s">
        <v>54</v>
      </c>
      <c r="B37" s="17" t="s">
        <v>21</v>
      </c>
      <c r="C37" s="8">
        <v>1.2294222222222224</v>
      </c>
      <c r="D37" s="9">
        <v>1.278794444444445</v>
      </c>
      <c r="E37" s="8">
        <v>1.1538888888888887</v>
      </c>
      <c r="F37" s="9">
        <v>1.5958333333333334</v>
      </c>
      <c r="G37" s="10">
        <f>AVERAGE(C37:F37)</f>
        <v>1.3144847222222225</v>
      </c>
      <c r="H37" s="11"/>
      <c r="I37" s="8">
        <v>1.2251290322580646</v>
      </c>
      <c r="J37" s="9">
        <v>1.2211774193548388</v>
      </c>
      <c r="K37" s="8">
        <v>1.0669354838709677</v>
      </c>
      <c r="L37" s="9">
        <v>1.5301075268817204</v>
      </c>
      <c r="M37" s="10">
        <f>AVERAGE(I37:L37)</f>
        <v>1.2608373655913978</v>
      </c>
      <c r="N37" s="11"/>
      <c r="O37" s="8">
        <v>1.1423928571428572</v>
      </c>
      <c r="P37" s="9">
        <v>1.1623392857142862</v>
      </c>
      <c r="Q37" s="8">
        <v>0.99910714285714286</v>
      </c>
      <c r="R37" s="9">
        <v>1.7196428571428573</v>
      </c>
      <c r="S37" s="10">
        <f>AVERAGE(O37:R37)</f>
        <v>1.2558705357142859</v>
      </c>
      <c r="T37" s="11"/>
      <c r="U37" s="8">
        <v>1.2435698924731182</v>
      </c>
      <c r="V37" s="9">
        <v>1.1119139784946235</v>
      </c>
      <c r="W37" s="8">
        <v>1.0403225806451613</v>
      </c>
      <c r="X37" s="9">
        <v>1.5782258064516128</v>
      </c>
      <c r="Y37" s="10">
        <f>AVERAGE(U37:X37)</f>
        <v>1.2435080645161289</v>
      </c>
      <c r="Z37" s="11"/>
      <c r="AA37" s="8">
        <v>1.2877562724014344</v>
      </c>
      <c r="AB37" s="9">
        <v>1.026637992831541</v>
      </c>
      <c r="AC37" s="8">
        <v>1.037505376344086</v>
      </c>
      <c r="AD37" s="9">
        <v>0.95156989247311818</v>
      </c>
      <c r="AE37" s="10">
        <f>AVERAGE(AA37:AD37)</f>
        <v>1.075867383512545</v>
      </c>
      <c r="AF37" s="11"/>
      <c r="AG37" s="8">
        <v>1.2477888888888877</v>
      </c>
      <c r="AH37" s="9">
        <v>1.181231481481481</v>
      </c>
      <c r="AI37" s="8">
        <v>1.4788888888888887</v>
      </c>
      <c r="AJ37" s="9">
        <v>1.825</v>
      </c>
      <c r="AK37" s="10">
        <f>AVERAGE(AG37:AJ37)</f>
        <v>1.4332273148148142</v>
      </c>
      <c r="AL37" s="11"/>
      <c r="AM37" s="8">
        <v>1.0102007168458782</v>
      </c>
      <c r="AN37" s="9">
        <v>1.221186379928316</v>
      </c>
      <c r="AO37" s="8">
        <v>1.0249999999999999</v>
      </c>
      <c r="AP37" s="9">
        <v>1.5459677419354838</v>
      </c>
      <c r="AQ37" s="10">
        <f>AVERAGE(AM37:AP37)</f>
        <v>1.2005887096774195</v>
      </c>
      <c r="AR37" s="11"/>
      <c r="AS37" s="8">
        <v>1.0057370370370367</v>
      </c>
      <c r="AT37" s="9">
        <v>1.137166666666666</v>
      </c>
      <c r="AU37" s="8">
        <v>0.95750000000000002</v>
      </c>
      <c r="AV37" s="9">
        <v>1.5349999999999999</v>
      </c>
      <c r="AW37" s="10">
        <f>AVERAGE(AS37:AV37)</f>
        <v>1.1588509259259256</v>
      </c>
      <c r="AX37" s="11"/>
      <c r="AY37" s="8">
        <v>1.1186344086021507</v>
      </c>
      <c r="AZ37" s="9">
        <v>1.1647580645161293</v>
      </c>
      <c r="BA37" s="8">
        <v>0.97661290322580641</v>
      </c>
      <c r="BB37" s="9">
        <v>1.5532258064516129</v>
      </c>
      <c r="BC37" s="10">
        <f>AVERAGE(AY37:BB37)</f>
        <v>1.2033077956989247</v>
      </c>
      <c r="BD37" s="12"/>
      <c r="BE37" s="8">
        <v>1.1798111111111114</v>
      </c>
      <c r="BF37" s="9">
        <v>0.98243703703703578</v>
      </c>
      <c r="BG37" s="8">
        <v>0.6919354838709677</v>
      </c>
      <c r="BH37" s="9">
        <v>1.8298387096774194</v>
      </c>
      <c r="BI37" s="10">
        <f>AVERAGE(BE37:BH37)</f>
        <v>1.1710055854241335</v>
      </c>
      <c r="BJ37" s="13"/>
      <c r="BK37" s="14">
        <v>1.1311486697965574</v>
      </c>
      <c r="BL37" s="15">
        <v>0.87963703703703711</v>
      </c>
      <c r="BM37" s="14">
        <v>0.5575</v>
      </c>
      <c r="BN37" s="15">
        <v>1.8205499999999999</v>
      </c>
      <c r="BO37" s="10">
        <f>AVERAGE(BK37:BN37)</f>
        <v>1.0972089267083986</v>
      </c>
      <c r="BP37" s="12"/>
      <c r="BQ37" s="14">
        <v>0.8755677321156774</v>
      </c>
      <c r="BR37" s="15">
        <v>0.85044444444444434</v>
      </c>
      <c r="BS37" s="14">
        <v>0.52419354838709675</v>
      </c>
      <c r="BT37" s="15">
        <v>1.5225806451612902</v>
      </c>
      <c r="BU37" s="10">
        <f>AVERAGE(BQ37:BT37)</f>
        <v>0.94319659252712718</v>
      </c>
    </row>
    <row r="38" spans="1:73" x14ac:dyDescent="0.25">
      <c r="A38" s="62" t="s">
        <v>54</v>
      </c>
      <c r="B38" s="17" t="s">
        <v>22</v>
      </c>
      <c r="C38" s="8">
        <v>1.1163407407407406</v>
      </c>
      <c r="D38" s="9">
        <v>1.0870666666666673</v>
      </c>
      <c r="E38" s="8">
        <v>0.82876666666666687</v>
      </c>
      <c r="F38" s="9">
        <v>1.065577777777778</v>
      </c>
      <c r="G38" s="10">
        <f>AVERAGE(C38:F38)</f>
        <v>1.024437962962963</v>
      </c>
      <c r="H38" s="16"/>
      <c r="I38" s="8">
        <v>1.1168279569892474</v>
      </c>
      <c r="J38" s="9">
        <v>1.0061393866985264</v>
      </c>
      <c r="K38" s="8">
        <v>0.77200000000000002</v>
      </c>
      <c r="L38" s="9">
        <v>1.3792096774193547</v>
      </c>
      <c r="M38" s="10">
        <f>AVERAGE(I38:L38)</f>
        <v>1.0685442552767821</v>
      </c>
      <c r="N38" s="16"/>
      <c r="O38" s="8">
        <v>1.0770873015873015</v>
      </c>
      <c r="P38" s="9">
        <v>1.088597883597884</v>
      </c>
      <c r="Q38" s="8">
        <v>0.50117857142857147</v>
      </c>
      <c r="R38" s="9">
        <v>1.5057142857142853</v>
      </c>
      <c r="S38" s="10">
        <f>AVERAGE(O38:R38)</f>
        <v>1.0431445105820105</v>
      </c>
      <c r="T38" s="16"/>
      <c r="U38" s="8">
        <v>1.0556559139784945</v>
      </c>
      <c r="V38" s="9">
        <v>1.3051835921943451</v>
      </c>
      <c r="W38" s="8">
        <v>0.532258064516129</v>
      </c>
      <c r="X38" s="9">
        <v>1.599274193548387</v>
      </c>
      <c r="Y38" s="10">
        <f>AVERAGE(U38:X38)</f>
        <v>1.1230929410593389</v>
      </c>
      <c r="Z38" s="16"/>
      <c r="AA38" s="8">
        <v>1.0930848267622471</v>
      </c>
      <c r="AB38" s="9">
        <v>0.9677578653922716</v>
      </c>
      <c r="AC38" s="8">
        <v>1.0064516129032257</v>
      </c>
      <c r="AD38" s="9">
        <v>1.0225806451612902</v>
      </c>
      <c r="AE38" s="10">
        <f>AVERAGE(AA38:AD38)</f>
        <v>1.0224687375547585</v>
      </c>
      <c r="AF38" s="16"/>
      <c r="AG38" s="8">
        <v>1.0677222222222231</v>
      </c>
      <c r="AH38" s="9">
        <v>1.4563456790123446</v>
      </c>
      <c r="AI38" s="8">
        <v>0.81131666666666635</v>
      </c>
      <c r="AJ38" s="9">
        <v>2.4235999999999951</v>
      </c>
      <c r="AK38" s="10">
        <f>AVERAGE(AG38:AJ38)</f>
        <v>1.4397461419753073</v>
      </c>
      <c r="AL38" s="16"/>
      <c r="AM38" s="8">
        <v>0.81577777777777782</v>
      </c>
      <c r="AN38" s="9">
        <v>0.93983432895260877</v>
      </c>
      <c r="AO38" s="8">
        <v>0.55370967741935484</v>
      </c>
      <c r="AP38" s="9">
        <v>1.4702419354838709</v>
      </c>
      <c r="AQ38" s="10">
        <f>AVERAGE(AM38:AP38)</f>
        <v>0.94489092990840307</v>
      </c>
      <c r="AR38" s="16"/>
      <c r="AS38" s="8">
        <v>0.8082629629629634</v>
      </c>
      <c r="AT38" s="9">
        <v>0.89219917695473039</v>
      </c>
      <c r="AU38" s="8">
        <v>0.48886666666666656</v>
      </c>
      <c r="AV38" s="9">
        <v>1.4925166666666689</v>
      </c>
      <c r="AW38" s="10">
        <f>AVERAGE(AS38:AV38)</f>
        <v>0.92046136831275738</v>
      </c>
      <c r="AX38" s="16"/>
      <c r="AY38" s="8">
        <v>0.84760573476702517</v>
      </c>
      <c r="AZ38" s="9">
        <v>0.88472321784149743</v>
      </c>
      <c r="BA38" s="8">
        <v>0.51879032258064517</v>
      </c>
      <c r="BB38" s="9">
        <v>1.5170322580645161</v>
      </c>
      <c r="BC38" s="10">
        <f>AVERAGE(AY38:BB38)</f>
        <v>0.94203788331342087</v>
      </c>
      <c r="BD38" s="12"/>
      <c r="BE38" s="8">
        <v>0.88940740740740765</v>
      </c>
      <c r="BF38" s="9">
        <v>0.97049711934156124</v>
      </c>
      <c r="BG38" s="8">
        <v>0.4897258064516129</v>
      </c>
      <c r="BH38" s="9">
        <v>1.5331612903225829</v>
      </c>
      <c r="BI38" s="10">
        <f>AVERAGE(BE38:BH38)</f>
        <v>0.97069790588079119</v>
      </c>
      <c r="BJ38" s="13"/>
      <c r="BK38" s="14">
        <v>0.70544913928012543</v>
      </c>
      <c r="BL38" s="15">
        <v>1.0237679012345648</v>
      </c>
      <c r="BM38" s="14">
        <v>0.50659999999999994</v>
      </c>
      <c r="BN38" s="15">
        <v>1.6214666666666691</v>
      </c>
      <c r="BO38" s="10">
        <f>AVERAGE(BK38:BN38)</f>
        <v>0.96432092679533987</v>
      </c>
      <c r="BP38" s="12"/>
      <c r="BQ38" s="14">
        <v>0.74397869101978698</v>
      </c>
      <c r="BR38" s="15">
        <v>0.96609159697331404</v>
      </c>
      <c r="BS38" s="14">
        <v>0.9751935483870966</v>
      </c>
      <c r="BT38" s="15">
        <v>1.0106344086021519</v>
      </c>
      <c r="BU38" s="10">
        <f>AVERAGE(BQ38:BT38)</f>
        <v>0.92397456124558741</v>
      </c>
    </row>
    <row r="39" spans="1:73" x14ac:dyDescent="0.25">
      <c r="A39" s="62" t="s">
        <v>54</v>
      </c>
      <c r="B39" s="17" t="s">
        <v>29</v>
      </c>
      <c r="C39" s="8">
        <v>1.3536555555555556</v>
      </c>
      <c r="D39" s="9">
        <v>1.0030158730158729</v>
      </c>
      <c r="E39" s="8">
        <v>0.9966666666666667</v>
      </c>
      <c r="F39" s="9">
        <v>1.1658333333333333</v>
      </c>
      <c r="G39" s="10">
        <f>AVERAGE(C39:F39)</f>
        <v>1.129792857142857</v>
      </c>
      <c r="H39" s="11"/>
      <c r="I39" s="8">
        <v>1.2128888888888887</v>
      </c>
      <c r="J39" s="9">
        <v>1.0261976446492576</v>
      </c>
      <c r="K39" s="8">
        <v>0.97499999999999998</v>
      </c>
      <c r="L39" s="9">
        <v>1.0838709677419356</v>
      </c>
      <c r="M39" s="10">
        <f>AVERAGE(I39:L39)</f>
        <v>1.0744893753200206</v>
      </c>
      <c r="N39" s="11"/>
      <c r="O39" s="8">
        <v>1.2224047619047618</v>
      </c>
      <c r="P39" s="9">
        <v>0.98482312925170068</v>
      </c>
      <c r="Q39" s="8">
        <v>1.0285714285714285</v>
      </c>
      <c r="R39" s="9">
        <v>1.0267857142857142</v>
      </c>
      <c r="S39" s="10">
        <f>AVERAGE(O39:R39)</f>
        <v>1.0656462585034012</v>
      </c>
      <c r="T39" s="11"/>
      <c r="U39" s="8">
        <v>1.3212043010752688</v>
      </c>
      <c r="V39" s="9">
        <v>1.0493661034306194</v>
      </c>
      <c r="W39" s="8">
        <v>1.032258064516129</v>
      </c>
      <c r="X39" s="9">
        <v>1.0919354838709678</v>
      </c>
      <c r="Y39" s="10">
        <f>AVERAGE(U39:X39)</f>
        <v>1.1236909882232462</v>
      </c>
      <c r="Z39" s="11"/>
      <c r="AA39" s="8">
        <v>0.90109923664122149</v>
      </c>
      <c r="AB39" s="9">
        <v>1.086415824915824</v>
      </c>
      <c r="AC39" s="8">
        <v>1.0201612903225807</v>
      </c>
      <c r="AD39" s="9">
        <v>1.6182795698924732</v>
      </c>
      <c r="AE39" s="10">
        <f>AVERAGE(AA39:AD39)</f>
        <v>1.1564889804430247</v>
      </c>
      <c r="AF39" s="11"/>
      <c r="AG39" s="8">
        <v>1.0975222222222232</v>
      </c>
      <c r="AH39" s="9">
        <v>1.1018920634920621</v>
      </c>
      <c r="AI39" s="8">
        <v>0.85166666666666668</v>
      </c>
      <c r="AJ39" s="9">
        <v>1.1950000000000001</v>
      </c>
      <c r="AK39" s="10">
        <f>AVERAGE(AG39:AJ39)</f>
        <v>1.061520238095238</v>
      </c>
      <c r="AL39" s="11"/>
      <c r="AM39" s="8">
        <v>0.94556989247311818</v>
      </c>
      <c r="AN39" s="9">
        <v>0.96158525345622126</v>
      </c>
      <c r="AO39" s="8">
        <v>1.0044354838709677</v>
      </c>
      <c r="AP39" s="9">
        <v>1.0092741935483871</v>
      </c>
      <c r="AQ39" s="10">
        <f>AVERAGE(AM39:AP39)</f>
        <v>0.98021620583717362</v>
      </c>
      <c r="AR39" s="11"/>
      <c r="AS39" s="8">
        <v>0.94076666666666675</v>
      </c>
      <c r="AT39" s="9">
        <v>0.97276825396825406</v>
      </c>
      <c r="AU39" s="8">
        <v>1.0183333333333333</v>
      </c>
      <c r="AV39" s="9">
        <v>0.97916666666666663</v>
      </c>
      <c r="AW39" s="10">
        <f>AVERAGE(AS39:AV39)</f>
        <v>0.97775873015873016</v>
      </c>
      <c r="AX39" s="11"/>
      <c r="AY39" s="8">
        <v>0.97155913978494624</v>
      </c>
      <c r="AZ39" s="9">
        <v>0.93590783410138256</v>
      </c>
      <c r="BA39" s="8">
        <v>1.0435483870967741</v>
      </c>
      <c r="BB39" s="9">
        <v>1.0254032258064516</v>
      </c>
      <c r="BC39" s="10">
        <f>AVERAGE(AY39:BB39)</f>
        <v>0.99410464669738863</v>
      </c>
      <c r="BD39" s="12"/>
      <c r="BE39" s="8">
        <v>0.96040000000000014</v>
      </c>
      <c r="BF39" s="9">
        <v>1.0556084656084657</v>
      </c>
      <c r="BG39" s="8">
        <v>0.97258064516129028</v>
      </c>
      <c r="BH39" s="9">
        <v>1.0858870967741936</v>
      </c>
      <c r="BI39" s="10">
        <f>AVERAGE(BE39:BH39)</f>
        <v>1.0186190518859874</v>
      </c>
      <c r="BJ39" s="13"/>
      <c r="BK39" s="14">
        <v>0.95084507042253519</v>
      </c>
      <c r="BL39" s="15">
        <v>0.95882539682539691</v>
      </c>
      <c r="BM39" s="14">
        <v>0.91208333333333336</v>
      </c>
      <c r="BN39" s="15">
        <v>1.0679166666666666</v>
      </c>
      <c r="BO39" s="10">
        <f>AVERAGE(BK39:BN39)</f>
        <v>0.97241761681198302</v>
      </c>
      <c r="BP39" s="12"/>
      <c r="BQ39" s="14">
        <v>0.95263318112633188</v>
      </c>
      <c r="BR39" s="15">
        <v>0.86614439324116754</v>
      </c>
      <c r="BS39" s="14">
        <v>0.52459677419354833</v>
      </c>
      <c r="BT39" s="15">
        <v>1.0008064516129032</v>
      </c>
      <c r="BU39" s="10">
        <f>AVERAGE(BQ39:BT39)</f>
        <v>0.8360452000434877</v>
      </c>
    </row>
    <row r="40" spans="1:73" x14ac:dyDescent="0.25">
      <c r="A40" s="62" t="s">
        <v>54</v>
      </c>
      <c r="B40" s="17" t="s">
        <v>30</v>
      </c>
      <c r="C40" s="8">
        <v>1.0719407407407409</v>
      </c>
      <c r="D40" s="9">
        <v>0.8909728395061729</v>
      </c>
      <c r="E40" s="8">
        <v>0.91210000000000013</v>
      </c>
      <c r="F40" s="9">
        <v>1.2959833333333335</v>
      </c>
      <c r="G40" s="10">
        <f>AVERAGE(C40:F40)</f>
        <v>1.0427492283950617</v>
      </c>
      <c r="H40" s="11"/>
      <c r="I40" s="8">
        <v>1.2562724014336917</v>
      </c>
      <c r="J40" s="9">
        <v>0.97038152130625255</v>
      </c>
      <c r="K40" s="8">
        <v>0.91988709677419367</v>
      </c>
      <c r="L40" s="9">
        <v>1.335747311827957</v>
      </c>
      <c r="M40" s="10">
        <f>AVERAGE(I40:L40)</f>
        <v>1.1205720828355237</v>
      </c>
      <c r="N40" s="11"/>
      <c r="O40" s="8">
        <v>1.1172500000000001</v>
      </c>
      <c r="P40" s="9">
        <v>1.0083174603174607</v>
      </c>
      <c r="Q40" s="8">
        <v>0.97017857142857133</v>
      </c>
      <c r="R40" s="9">
        <v>1.5402499999999999</v>
      </c>
      <c r="S40" s="10">
        <f>AVERAGE(O40:R40)</f>
        <v>1.158999007936508</v>
      </c>
      <c r="T40" s="11"/>
      <c r="U40" s="8">
        <v>1.2738315412186381</v>
      </c>
      <c r="V40" s="9">
        <v>1.0142652329749104</v>
      </c>
      <c r="W40" s="8">
        <v>1.0341129032258065</v>
      </c>
      <c r="X40" s="9">
        <v>1.4435913978494626</v>
      </c>
      <c r="Y40" s="10">
        <f>AVERAGE(U40:X40)</f>
        <v>1.1914502688172044</v>
      </c>
      <c r="Z40" s="11"/>
      <c r="AA40" s="8">
        <v>0.79032258064516125</v>
      </c>
      <c r="AB40" s="9">
        <v>1.325022222222221</v>
      </c>
      <c r="AC40" s="8">
        <v>0.8666666666666667</v>
      </c>
      <c r="AD40" s="9">
        <v>1.0890756302521007</v>
      </c>
      <c r="AE40" s="10">
        <f>AVERAGE(AA40:AD40)</f>
        <v>1.0177717749465374</v>
      </c>
      <c r="AF40" s="11"/>
      <c r="AG40" s="8">
        <v>1.0934962962962964</v>
      </c>
      <c r="AH40" s="9">
        <v>0.68371193415637777</v>
      </c>
      <c r="AI40" s="8">
        <v>0.95330000000000004</v>
      </c>
      <c r="AJ40" s="9">
        <v>1.2114166666666668</v>
      </c>
      <c r="AK40" s="10">
        <f>AVERAGE(AG40:AJ40)</f>
        <v>0.9854812242798352</v>
      </c>
      <c r="AL40" s="11"/>
      <c r="AM40" s="8">
        <v>0.97218996415770609</v>
      </c>
      <c r="AN40" s="9">
        <v>0.95222939068100432</v>
      </c>
      <c r="AO40" s="8">
        <v>0.98812903225806448</v>
      </c>
      <c r="AP40" s="9">
        <v>1.4895645161290321</v>
      </c>
      <c r="AQ40" s="10">
        <f>AVERAGE(AM40:AP40)</f>
        <v>1.1005282258064517</v>
      </c>
      <c r="AR40" s="11"/>
      <c r="AS40" s="8">
        <v>0.95</v>
      </c>
      <c r="AT40" s="9">
        <v>0.88619753086419684</v>
      </c>
      <c r="AU40" s="8">
        <v>0.79488333333333328</v>
      </c>
      <c r="AV40" s="9">
        <v>1.4724000000000024</v>
      </c>
      <c r="AW40" s="10">
        <f>AVERAGE(AS40:AV40)</f>
        <v>1.0258702160493831</v>
      </c>
      <c r="AX40" s="11"/>
      <c r="AY40" s="8">
        <v>0.94513978494623663</v>
      </c>
      <c r="AZ40" s="9">
        <v>0.89702110712863437</v>
      </c>
      <c r="BA40" s="8">
        <v>0.88533870967741946</v>
      </c>
      <c r="BB40" s="9">
        <v>1.5686129032258065</v>
      </c>
      <c r="BC40" s="10">
        <f>AVERAGE(AY40:BB40)</f>
        <v>1.0740281262445244</v>
      </c>
      <c r="BD40" s="12"/>
      <c r="BE40" s="8">
        <v>1.0900444444444446</v>
      </c>
      <c r="BF40" s="9">
        <v>0.86100082304526693</v>
      </c>
      <c r="BG40" s="8">
        <v>0.49246774193548387</v>
      </c>
      <c r="BH40" s="9">
        <v>1.6896612903225812</v>
      </c>
      <c r="BI40" s="10">
        <f>AVERAGE(BE40:BH40)</f>
        <v>1.0332935749369441</v>
      </c>
      <c r="BJ40" s="13"/>
      <c r="BK40" s="14">
        <v>0.96685446009389675</v>
      </c>
      <c r="BL40" s="15">
        <v>0.90660082304526546</v>
      </c>
      <c r="BM40" s="14">
        <v>0.62161666666666671</v>
      </c>
      <c r="BN40" s="15">
        <v>1.6837166666666668</v>
      </c>
      <c r="BO40" s="10">
        <f>AVERAGE(BK40:BN40)</f>
        <v>1.0446971541181238</v>
      </c>
      <c r="BP40" s="12"/>
      <c r="BQ40" s="14">
        <v>0.91592389649923933</v>
      </c>
      <c r="BR40" s="15">
        <v>1.061204301075269</v>
      </c>
      <c r="BS40" s="14">
        <v>0.58596774193548373</v>
      </c>
      <c r="BT40" s="15">
        <v>1.9867419354838709</v>
      </c>
      <c r="BU40" s="10">
        <f>AVERAGE(BQ40:BT40)</f>
        <v>1.1374594687484658</v>
      </c>
    </row>
    <row r="41" spans="1:73" x14ac:dyDescent="0.25">
      <c r="A41" s="62" t="s">
        <v>54</v>
      </c>
      <c r="B41" s="17" t="s">
        <v>32</v>
      </c>
      <c r="C41" s="8">
        <v>1.1956962962962963</v>
      </c>
      <c r="D41" s="9">
        <v>1.1363388888888888</v>
      </c>
      <c r="E41" s="8">
        <v>0.81920555555555574</v>
      </c>
      <c r="F41" s="9">
        <v>1.1246222222222224</v>
      </c>
      <c r="G41" s="10">
        <f>AVERAGE(C41:F41)</f>
        <v>1.0689657407407407</v>
      </c>
      <c r="H41" s="16"/>
      <c r="I41" s="8">
        <v>1.2202222222222221</v>
      </c>
      <c r="J41" s="9">
        <v>1.3904516129032258</v>
      </c>
      <c r="K41" s="8">
        <v>0.70900537634408589</v>
      </c>
      <c r="L41" s="9">
        <v>1.5129784946236557</v>
      </c>
      <c r="M41" s="10">
        <f>AVERAGE(I41:L41)</f>
        <v>1.2081644265232976</v>
      </c>
      <c r="N41" s="16"/>
      <c r="O41" s="8">
        <v>1.1140476190476192</v>
      </c>
      <c r="P41" s="9">
        <v>1.2986250000000006</v>
      </c>
      <c r="Q41" s="8">
        <v>0.85255357142857169</v>
      </c>
      <c r="R41" s="9">
        <v>1.6029107142857149</v>
      </c>
      <c r="S41" s="10">
        <f>AVERAGE(O41:R41)</f>
        <v>1.2170342261904765</v>
      </c>
      <c r="T41" s="16"/>
      <c r="U41" s="8">
        <v>1.189225806451613</v>
      </c>
      <c r="V41" s="9">
        <v>1.4208960573476705</v>
      </c>
      <c r="W41" s="8">
        <v>0.77929032258064534</v>
      </c>
      <c r="X41" s="9">
        <v>1.6293924731182801</v>
      </c>
      <c r="Y41" s="10">
        <f>AVERAGE(U41:X41)</f>
        <v>1.2547011648745523</v>
      </c>
      <c r="Z41" s="16"/>
      <c r="AA41" s="8">
        <v>0.9688136200716847</v>
      </c>
      <c r="AB41" s="9">
        <v>1.1065710872162466</v>
      </c>
      <c r="AC41" s="8">
        <v>0.50319354838709662</v>
      </c>
      <c r="AD41" s="9">
        <v>1.5514193548387121</v>
      </c>
      <c r="AE41" s="10">
        <f>AVERAGE(AA41:AD41)</f>
        <v>1.0324994026284351</v>
      </c>
      <c r="AF41" s="16"/>
      <c r="AG41" s="8">
        <v>1.0468111111111116</v>
      </c>
      <c r="AH41" s="9">
        <v>1.3568074074074055</v>
      </c>
      <c r="AI41" s="8">
        <v>1.1473944444444446</v>
      </c>
      <c r="AJ41" s="9">
        <v>2.2946111111111103</v>
      </c>
      <c r="AK41" s="10">
        <f>AVERAGE(AG41:AJ41)</f>
        <v>1.461406018518518</v>
      </c>
      <c r="AL41" s="16"/>
      <c r="AM41" s="8">
        <v>0.95201792114695338</v>
      </c>
      <c r="AN41" s="9">
        <v>1.1044014336917567</v>
      </c>
      <c r="AO41" s="8">
        <v>0.81711290322580654</v>
      </c>
      <c r="AP41" s="9">
        <v>1.5285161290322582</v>
      </c>
      <c r="AQ41" s="10">
        <f>AVERAGE(AM41:AP41)</f>
        <v>1.1005120967741937</v>
      </c>
      <c r="AR41" s="16"/>
      <c r="AS41" s="8">
        <v>0.86648518518518525</v>
      </c>
      <c r="AT41" s="9">
        <v>1.1242203703703695</v>
      </c>
      <c r="AU41" s="8">
        <v>0.78681666666666628</v>
      </c>
      <c r="AV41" s="9">
        <v>1.3252444444444462</v>
      </c>
      <c r="AW41" s="10">
        <f>AVERAGE(AS41:AV41)</f>
        <v>1.0256916666666669</v>
      </c>
      <c r="AX41" s="16"/>
      <c r="AY41" s="8">
        <v>0.98593189964157668</v>
      </c>
      <c r="AZ41" s="9">
        <v>1.2450896057347665</v>
      </c>
      <c r="BA41" s="8">
        <v>0.77316129032258074</v>
      </c>
      <c r="BB41" s="9">
        <v>1.4642096774193547</v>
      </c>
      <c r="BC41" s="10">
        <f>AVERAGE(AY41:BB41)</f>
        <v>1.1170981182795696</v>
      </c>
      <c r="BD41" s="12"/>
      <c r="BE41" s="8">
        <v>0.99224074074074164</v>
      </c>
      <c r="BF41" s="9">
        <v>1.191268518518515</v>
      </c>
      <c r="BG41" s="8">
        <v>1.130827956989247</v>
      </c>
      <c r="BH41" s="9">
        <v>1.367306451612905</v>
      </c>
      <c r="BI41" s="10">
        <f>AVERAGE(BE41:BH41)</f>
        <v>1.170410916965352</v>
      </c>
      <c r="BJ41" s="13"/>
      <c r="BK41" s="14">
        <v>0.86773708920187864</v>
      </c>
      <c r="BL41" s="15">
        <v>1.0523555555555555</v>
      </c>
      <c r="BM41" s="14">
        <v>0.73363333333333336</v>
      </c>
      <c r="BN41" s="15">
        <v>1.3493611111111123</v>
      </c>
      <c r="BO41" s="10">
        <f>AVERAGE(BK41:BN41)</f>
        <v>1.0007717723004699</v>
      </c>
      <c r="BP41" s="12"/>
      <c r="BQ41" s="14">
        <v>0.88800913242009183</v>
      </c>
      <c r="BR41" s="15">
        <v>0.81509318996415603</v>
      </c>
      <c r="BS41" s="14">
        <v>0.4921827956989247</v>
      </c>
      <c r="BT41" s="15">
        <v>1.5331774193548406</v>
      </c>
      <c r="BU41" s="10">
        <f>AVERAGE(BQ41:BT41)</f>
        <v>0.9321156343595034</v>
      </c>
    </row>
    <row r="42" spans="1:73" x14ac:dyDescent="0.25">
      <c r="A42" s="62" t="s">
        <v>54</v>
      </c>
      <c r="B42" s="17" t="s">
        <v>35</v>
      </c>
      <c r="C42" s="8">
        <v>1.2016666666666662</v>
      </c>
      <c r="D42" s="9">
        <v>1.4629654320987664</v>
      </c>
      <c r="E42" s="8">
        <v>0.89488333333333347</v>
      </c>
      <c r="F42" s="9">
        <v>1.3196666666666665</v>
      </c>
      <c r="G42" s="10">
        <f>AVERAGE(C42:F42)</f>
        <v>1.2197955246913581</v>
      </c>
      <c r="H42" s="16"/>
      <c r="I42" s="8">
        <v>1.2168458781362013</v>
      </c>
      <c r="J42" s="9">
        <v>1.2881123058542414</v>
      </c>
      <c r="K42" s="8">
        <v>0.83735483870967742</v>
      </c>
      <c r="L42" s="9">
        <v>1.3233655913978495</v>
      </c>
      <c r="M42" s="10">
        <f>AVERAGE(I42:L42)</f>
        <v>1.1664196535244924</v>
      </c>
      <c r="N42" s="16"/>
      <c r="O42" s="8">
        <v>1.1126984126984127</v>
      </c>
      <c r="P42" s="9">
        <v>1.2977539682539683</v>
      </c>
      <c r="Q42" s="8">
        <v>0.79573214285714289</v>
      </c>
      <c r="R42" s="9">
        <v>1.137964285714286</v>
      </c>
      <c r="S42" s="10">
        <f>AVERAGE(O42:R42)</f>
        <v>1.0860372023809526</v>
      </c>
      <c r="T42" s="16"/>
      <c r="U42" s="8">
        <v>1.3369139784946238</v>
      </c>
      <c r="V42" s="9">
        <v>1.3232616487455198</v>
      </c>
      <c r="W42" s="8">
        <v>1.886935483870968</v>
      </c>
      <c r="X42" s="9">
        <v>0.77703225806451615</v>
      </c>
      <c r="Y42" s="10">
        <f>AVERAGE(U42:X42)</f>
        <v>1.331035842293907</v>
      </c>
      <c r="Z42" s="16"/>
      <c r="AA42" s="8">
        <v>1.1181505376344087</v>
      </c>
      <c r="AB42" s="9">
        <v>1.2638458781361983</v>
      </c>
      <c r="AC42" s="8">
        <v>0.78217204301075227</v>
      </c>
      <c r="AD42" s="9">
        <v>1.7202903225806476</v>
      </c>
      <c r="AE42" s="10">
        <f>AVERAGE(AA42:AD42)</f>
        <v>1.2211146953405019</v>
      </c>
      <c r="AF42" s="16"/>
      <c r="AG42" s="8">
        <v>1.1633074074074061</v>
      </c>
      <c r="AH42" s="9">
        <v>1.0169629629629626</v>
      </c>
      <c r="AI42" s="8">
        <v>1.2121</v>
      </c>
      <c r="AJ42" s="9">
        <v>1.0653666666666668</v>
      </c>
      <c r="AK42" s="10">
        <f>AVERAGE(AG42:AJ42)</f>
        <v>1.1144342592592589</v>
      </c>
      <c r="AL42" s="16"/>
      <c r="AM42" s="8">
        <v>0.93977777777777738</v>
      </c>
      <c r="AN42" s="9">
        <v>1.1797275985663092</v>
      </c>
      <c r="AO42" s="8">
        <v>1.7019032258064521</v>
      </c>
      <c r="AP42" s="9">
        <v>0.78955913978494641</v>
      </c>
      <c r="AQ42" s="10">
        <f>AVERAGE(AM42:AP42)</f>
        <v>1.1527419354838715</v>
      </c>
      <c r="AR42" s="16"/>
      <c r="AS42" s="8">
        <v>0.83015555555555554</v>
      </c>
      <c r="AT42" s="9">
        <v>1.2324320987654316</v>
      </c>
      <c r="AU42" s="8">
        <v>1.9395888888888899</v>
      </c>
      <c r="AV42" s="9">
        <v>0.85481111111111219</v>
      </c>
      <c r="AW42" s="10">
        <f>AVERAGE(AS42:AV42)</f>
        <v>1.2142469135802474</v>
      </c>
      <c r="AX42" s="16"/>
      <c r="AY42" s="8">
        <v>0.72766308243727629</v>
      </c>
      <c r="AZ42" s="9">
        <v>1.2450035842293918</v>
      </c>
      <c r="BA42" s="8">
        <v>1.8479677419354834</v>
      </c>
      <c r="BB42" s="9">
        <v>0.69633333333333347</v>
      </c>
      <c r="BC42" s="10">
        <f>AVERAGE(AY42:BB42)</f>
        <v>1.1292419354838712</v>
      </c>
      <c r="BD42" s="12"/>
      <c r="BE42" s="8">
        <v>0.88962962962962999</v>
      </c>
      <c r="BF42" s="9">
        <v>1.3023530864197523</v>
      </c>
      <c r="BG42" s="8">
        <v>1.4534193548387098</v>
      </c>
      <c r="BH42" s="9">
        <v>0.88409677419354959</v>
      </c>
      <c r="BI42" s="10">
        <f>AVERAGE(BE42:BH42)</f>
        <v>1.1323747112704103</v>
      </c>
      <c r="BJ42" s="13"/>
      <c r="BK42" s="14">
        <v>0.74700156494522718</v>
      </c>
      <c r="BL42" s="15">
        <v>1.454064197530859</v>
      </c>
      <c r="BM42" s="14">
        <v>0.92310000000000003</v>
      </c>
      <c r="BN42" s="15">
        <v>0.96012222222222365</v>
      </c>
      <c r="BO42" s="10">
        <f>AVERAGE(BK42:BN42)</f>
        <v>1.0210719961745776</v>
      </c>
      <c r="BP42" s="12"/>
      <c r="BQ42" s="14">
        <v>0.74048097412481007</v>
      </c>
      <c r="BR42" s="15">
        <v>1.4427741935483855</v>
      </c>
      <c r="BS42" s="14">
        <v>0.94825806451612915</v>
      </c>
      <c r="BT42" s="15">
        <v>1.0152580645161309</v>
      </c>
      <c r="BU42" s="10">
        <f>AVERAGE(BQ42:BT42)</f>
        <v>1.036692824176364</v>
      </c>
    </row>
    <row r="43" spans="1:73" ht="13.5" thickBot="1" x14ac:dyDescent="0.3">
      <c r="A43" s="64" t="s">
        <v>54</v>
      </c>
      <c r="B43" s="7" t="s">
        <v>37</v>
      </c>
      <c r="C43" s="8">
        <v>0.75036666666666674</v>
      </c>
      <c r="D43" s="9">
        <v>1.3578933333333336</v>
      </c>
      <c r="E43" s="8">
        <v>0.72333333333333338</v>
      </c>
      <c r="F43" s="9">
        <v>1.2277777777777779</v>
      </c>
      <c r="G43" s="10">
        <f>AVERAGE(C43:F43)</f>
        <v>1.014842777777778</v>
      </c>
      <c r="H43" s="16"/>
      <c r="I43" s="8">
        <v>1.0062437275985663</v>
      </c>
      <c r="J43" s="9">
        <v>1.3555670250896059</v>
      </c>
      <c r="K43" s="8">
        <v>0.68870967741935485</v>
      </c>
      <c r="L43" s="9">
        <v>1.1741935483870967</v>
      </c>
      <c r="M43" s="10">
        <f>AVERAGE(I43:L43)</f>
        <v>1.0561784946236559</v>
      </c>
      <c r="N43" s="16"/>
      <c r="O43" s="8">
        <v>0.80752380952380953</v>
      </c>
      <c r="P43" s="9">
        <v>1.409176190476191</v>
      </c>
      <c r="Q43" s="8">
        <v>0.50535714285714284</v>
      </c>
      <c r="R43" s="9">
        <v>1.4273809523809524</v>
      </c>
      <c r="S43" s="10">
        <f>AVERAGE(O43:R43)</f>
        <v>1.0373595238095239</v>
      </c>
      <c r="T43" s="16"/>
      <c r="U43" s="8">
        <v>0.61396774193548387</v>
      </c>
      <c r="V43" s="9">
        <v>1.4364458781362015</v>
      </c>
      <c r="W43" s="8">
        <v>0.55161290322580647</v>
      </c>
      <c r="X43" s="9">
        <v>1.4411290322580645</v>
      </c>
      <c r="Y43" s="10">
        <f>AVERAGE(U43:X43)</f>
        <v>1.0107888888888892</v>
      </c>
      <c r="Z43" s="16"/>
      <c r="AA43" s="8">
        <v>0.532258064516129</v>
      </c>
      <c r="AB43" s="9">
        <v>1.2207741935483873</v>
      </c>
      <c r="AC43" s="8">
        <v>0.38870967741935486</v>
      </c>
      <c r="AD43" s="9">
        <v>1.4720430107526881</v>
      </c>
      <c r="AE43" s="10">
        <f>AVERAGE(AA43:AD43)</f>
        <v>0.9034462365591398</v>
      </c>
      <c r="AF43" s="16"/>
      <c r="AG43" s="8">
        <v>0.70073333333333343</v>
      </c>
      <c r="AH43" s="9">
        <v>1.1014222222222201</v>
      </c>
      <c r="AI43" s="8">
        <v>0.52166666666666661</v>
      </c>
      <c r="AJ43" s="9">
        <v>1.461111111111111</v>
      </c>
      <c r="AK43" s="10">
        <f>AVERAGE(AG43:AJ43)</f>
        <v>0.94623333333333282</v>
      </c>
      <c r="AL43" s="16"/>
      <c r="AM43" s="8">
        <v>0.45553763440860212</v>
      </c>
      <c r="AN43" s="9">
        <v>1.1654724014336917</v>
      </c>
      <c r="AO43" s="8">
        <v>0.5</v>
      </c>
      <c r="AP43" s="9">
        <v>1.3720430107526882</v>
      </c>
      <c r="AQ43" s="10">
        <f>AVERAGE(AM43:AP43)</f>
        <v>0.87326326164874546</v>
      </c>
      <c r="AR43" s="16"/>
      <c r="AS43" s="8">
        <v>0.4355185185185183</v>
      </c>
      <c r="AT43" s="9">
        <v>1.1560844444444434</v>
      </c>
      <c r="AU43" s="8">
        <v>0.48499999999999999</v>
      </c>
      <c r="AV43" s="9">
        <v>1.4022222222222223</v>
      </c>
      <c r="AW43" s="10">
        <f>AVERAGE(AS43:AV43)</f>
        <v>0.86970629629629603</v>
      </c>
      <c r="AX43" s="16"/>
      <c r="AY43" s="8">
        <v>0.53261290322580646</v>
      </c>
      <c r="AZ43" s="9">
        <v>1.1159111111111106</v>
      </c>
      <c r="BA43" s="8">
        <v>0.50161290322580643</v>
      </c>
      <c r="BB43" s="9">
        <v>1.3645161290322581</v>
      </c>
      <c r="BC43" s="10">
        <f>AVERAGE(AY43:BB43)</f>
        <v>0.87866326164874531</v>
      </c>
      <c r="BD43" s="12"/>
      <c r="BE43" s="8">
        <v>0.65962962962962957</v>
      </c>
      <c r="BF43" s="9">
        <v>1.1607733333333301</v>
      </c>
      <c r="BG43" s="8">
        <v>0.50967741935483868</v>
      </c>
      <c r="BH43" s="9">
        <v>1.3973118279569892</v>
      </c>
      <c r="BI43" s="10">
        <f>AVERAGE(BE43:BH43)</f>
        <v>0.93184805256869696</v>
      </c>
      <c r="BJ43" s="13"/>
      <c r="BK43" s="14">
        <v>0.63630672926447573</v>
      </c>
      <c r="BL43" s="15">
        <v>1.1124340740740717</v>
      </c>
      <c r="BM43" s="14">
        <v>0.5</v>
      </c>
      <c r="BN43" s="15">
        <v>1.41</v>
      </c>
      <c r="BO43" s="10">
        <f>AVERAGE(BK43:BN43)</f>
        <v>0.91468520083463689</v>
      </c>
      <c r="BP43" s="12"/>
      <c r="BQ43" s="14">
        <v>0.65753424657534243</v>
      </c>
      <c r="BR43" s="15">
        <v>1.1331182795698904</v>
      </c>
      <c r="BS43" s="14">
        <v>0.48548387096774193</v>
      </c>
      <c r="BT43" s="15">
        <v>1.3580645161290323</v>
      </c>
      <c r="BU43" s="10">
        <f>AVERAGE(BQ43:BT43)</f>
        <v>0.90855022831050181</v>
      </c>
    </row>
    <row r="44" spans="1:73" x14ac:dyDescent="0.25">
      <c r="A44" s="65"/>
      <c r="B44" s="18"/>
      <c r="C44" s="19" t="s">
        <v>111</v>
      </c>
      <c r="D44" s="20"/>
      <c r="E44" s="21"/>
      <c r="F44" s="20"/>
      <c r="G44" s="20"/>
      <c r="I44" s="19" t="s">
        <v>75</v>
      </c>
      <c r="J44" s="20"/>
      <c r="K44" s="21"/>
      <c r="L44" s="20"/>
      <c r="M44" s="20"/>
      <c r="O44" s="19" t="s">
        <v>77</v>
      </c>
      <c r="P44" s="20"/>
      <c r="Q44" s="21"/>
      <c r="R44" s="20"/>
      <c r="S44" s="20"/>
      <c r="U44" s="19" t="s">
        <v>79</v>
      </c>
      <c r="V44" s="20"/>
      <c r="W44" s="21"/>
      <c r="X44" s="20"/>
      <c r="Y44" s="20"/>
      <c r="AA44" s="19" t="s">
        <v>75</v>
      </c>
      <c r="AB44" s="20"/>
      <c r="AC44" s="21"/>
      <c r="AD44" s="20"/>
      <c r="AE44" s="20"/>
      <c r="AG44" s="19" t="s">
        <v>58</v>
      </c>
      <c r="AH44" s="20"/>
      <c r="AI44" s="21"/>
      <c r="AJ44" s="20"/>
      <c r="AK44" s="20"/>
      <c r="AM44" s="19" t="s">
        <v>55</v>
      </c>
      <c r="AN44" s="20"/>
      <c r="AO44" s="21"/>
      <c r="AP44" s="20"/>
      <c r="AQ44" s="20"/>
      <c r="AS44" s="19" t="s">
        <v>49</v>
      </c>
      <c r="AT44" s="20"/>
      <c r="AU44" s="21"/>
      <c r="AV44" s="20"/>
      <c r="AW44" s="20"/>
      <c r="AY44" s="19" t="s">
        <v>46</v>
      </c>
      <c r="AZ44" s="20"/>
      <c r="BA44" s="21"/>
      <c r="BB44" s="20"/>
      <c r="BC44" s="20"/>
      <c r="BD44" s="23"/>
      <c r="BE44" s="24" t="s">
        <v>43</v>
      </c>
      <c r="BI44" s="20"/>
      <c r="BK44" s="24" t="s">
        <v>40</v>
      </c>
      <c r="BO44" s="20"/>
      <c r="BQ44" s="24" t="s">
        <v>38</v>
      </c>
      <c r="BU44" s="20"/>
    </row>
    <row r="45" spans="1:73" x14ac:dyDescent="0.25">
      <c r="A45" s="66"/>
      <c r="B45" s="18"/>
      <c r="C45" s="19" t="s">
        <v>110</v>
      </c>
      <c r="D45" s="20"/>
      <c r="E45" s="21"/>
      <c r="F45" s="20"/>
      <c r="G45" s="20"/>
      <c r="I45" s="19" t="s">
        <v>74</v>
      </c>
      <c r="J45" s="20"/>
      <c r="K45" s="21"/>
      <c r="L45" s="20"/>
      <c r="M45" s="20"/>
      <c r="O45" s="19" t="s">
        <v>71</v>
      </c>
      <c r="P45" s="20"/>
      <c r="Q45" s="21"/>
      <c r="R45" s="20"/>
      <c r="S45" s="20"/>
      <c r="U45" s="19" t="s">
        <v>78</v>
      </c>
      <c r="V45" s="20"/>
      <c r="W45" s="21"/>
      <c r="X45" s="20"/>
      <c r="Y45" s="20"/>
      <c r="AA45" s="19" t="s">
        <v>74</v>
      </c>
      <c r="AB45" s="20"/>
      <c r="AC45" s="21"/>
      <c r="AD45" s="20"/>
      <c r="AE45" s="20"/>
      <c r="AG45" s="19" t="s">
        <v>57</v>
      </c>
      <c r="AH45" s="20"/>
      <c r="AI45" s="21"/>
      <c r="AJ45" s="20"/>
      <c r="AK45" s="20"/>
      <c r="AM45" s="19" t="s">
        <v>48</v>
      </c>
      <c r="AN45" s="20"/>
      <c r="AO45" s="21"/>
      <c r="AP45" s="20"/>
      <c r="AQ45" s="20"/>
      <c r="AS45" s="19" t="s">
        <v>48</v>
      </c>
      <c r="AT45" s="20"/>
      <c r="AU45" s="21"/>
      <c r="AV45" s="20"/>
      <c r="AW45" s="20"/>
      <c r="AY45" s="19" t="s">
        <v>45</v>
      </c>
      <c r="AZ45" s="20"/>
      <c r="BA45" s="21"/>
      <c r="BB45" s="20"/>
      <c r="BC45" s="20"/>
      <c r="BD45" s="23"/>
      <c r="BE45" s="19" t="s">
        <v>42</v>
      </c>
      <c r="BI45" s="20"/>
      <c r="BK45" s="19" t="s">
        <v>39</v>
      </c>
      <c r="BO45" s="20"/>
      <c r="BQ45" s="19" t="s">
        <v>41</v>
      </c>
      <c r="BU45" s="20"/>
    </row>
    <row r="46" spans="1:73" ht="13.5" thickBot="1" x14ac:dyDescent="0.3">
      <c r="A46" s="66"/>
      <c r="B46" s="18"/>
      <c r="C46" s="28">
        <f>7/39</f>
        <v>0.17948717948717949</v>
      </c>
      <c r="D46" s="20"/>
      <c r="E46" s="21"/>
      <c r="F46" s="20"/>
      <c r="G46" s="20"/>
      <c r="I46" s="28">
        <f>11/39</f>
        <v>0.28205128205128205</v>
      </c>
      <c r="J46" s="20"/>
      <c r="K46" s="21"/>
      <c r="L46" s="20"/>
      <c r="M46" s="20"/>
      <c r="O46" s="28">
        <f>9/39</f>
        <v>0.23076923076923078</v>
      </c>
      <c r="P46" s="20"/>
      <c r="Q46" s="21"/>
      <c r="R46" s="20"/>
      <c r="S46" s="20"/>
      <c r="U46" s="28">
        <f>8/39</f>
        <v>0.20512820512820512</v>
      </c>
      <c r="V46" s="20"/>
      <c r="W46" s="21"/>
      <c r="X46" s="20"/>
      <c r="Y46" s="20"/>
      <c r="AA46" s="28">
        <f>11/39</f>
        <v>0.28205128205128205</v>
      </c>
      <c r="AB46" s="20"/>
      <c r="AC46" s="21"/>
      <c r="AD46" s="20"/>
      <c r="AE46" s="20"/>
      <c r="AG46" s="28">
        <f>5/39</f>
        <v>0.12820512820512819</v>
      </c>
      <c r="AH46" s="20"/>
      <c r="AI46" s="21"/>
      <c r="AJ46" s="20"/>
      <c r="AK46" s="20"/>
      <c r="AM46" s="28">
        <f>13/39</f>
        <v>0.33333333333333331</v>
      </c>
      <c r="AN46" s="20"/>
      <c r="AO46" s="21"/>
      <c r="AP46" s="20"/>
      <c r="AQ46" s="20"/>
      <c r="AS46" s="28">
        <f>13/40</f>
        <v>0.32500000000000001</v>
      </c>
      <c r="AT46" s="20"/>
      <c r="AU46" s="21"/>
      <c r="AV46" s="20"/>
      <c r="AW46" s="20"/>
      <c r="AY46" s="28">
        <f>12/41</f>
        <v>0.29268292682926828</v>
      </c>
      <c r="AZ46" s="20"/>
      <c r="BA46" s="21"/>
      <c r="BB46" s="20"/>
      <c r="BC46" s="20"/>
      <c r="BD46" s="23"/>
      <c r="BE46" s="28">
        <f>16/41</f>
        <v>0.3902439024390244</v>
      </c>
      <c r="BI46" s="20"/>
      <c r="BK46" s="28">
        <f>22/41</f>
        <v>0.53658536585365857</v>
      </c>
      <c r="BO46" s="20"/>
      <c r="BQ46" s="28">
        <f>31/41</f>
        <v>0.75609756097560976</v>
      </c>
      <c r="BU46" s="20"/>
    </row>
    <row r="47" spans="1:73" x14ac:dyDescent="0.25">
      <c r="A47" s="67"/>
      <c r="B47" s="18"/>
      <c r="C47" s="21"/>
      <c r="D47" s="20"/>
      <c r="E47" s="21"/>
      <c r="F47" s="20"/>
      <c r="G47" s="20"/>
      <c r="I47" s="21"/>
      <c r="J47" s="20"/>
      <c r="K47" s="21"/>
      <c r="L47" s="20"/>
      <c r="M47" s="20"/>
      <c r="O47" s="21"/>
      <c r="P47" s="20"/>
      <c r="Q47" s="21"/>
      <c r="R47" s="20"/>
      <c r="S47" s="20"/>
      <c r="U47" s="21"/>
      <c r="V47" s="20"/>
      <c r="W47" s="21"/>
      <c r="X47" s="20"/>
      <c r="Y47" s="20"/>
      <c r="AA47" s="21"/>
      <c r="AB47" s="20"/>
      <c r="AC47" s="21"/>
      <c r="AD47" s="20"/>
      <c r="AE47" s="20"/>
      <c r="AG47" s="21"/>
      <c r="AH47" s="20"/>
      <c r="AI47" s="21"/>
      <c r="AJ47" s="20"/>
      <c r="AK47" s="20"/>
      <c r="AM47" s="21"/>
      <c r="AN47" s="20"/>
      <c r="AO47" s="21"/>
      <c r="AP47" s="20"/>
      <c r="AQ47" s="20"/>
      <c r="AS47" s="21"/>
      <c r="AT47" s="20"/>
      <c r="AU47" s="21"/>
      <c r="AV47" s="20"/>
      <c r="AW47" s="20"/>
      <c r="AY47" s="21"/>
      <c r="AZ47" s="20"/>
      <c r="BA47" s="21"/>
      <c r="BB47" s="20"/>
      <c r="BC47" s="20"/>
      <c r="BD47" s="23"/>
      <c r="BH47" s="26"/>
      <c r="BI47" s="20"/>
      <c r="BO47" s="20"/>
      <c r="BU47" s="20"/>
    </row>
    <row r="48" spans="1:73" x14ac:dyDescent="0.25">
      <c r="A48" s="68"/>
      <c r="C48" s="30">
        <f t="shared" ref="C48:F48" si="0">AVERAGE(C6:C43)</f>
        <v>1.0928032868619766</v>
      </c>
      <c r="D48" s="30">
        <f t="shared" si="0"/>
        <v>1.1791416558403618</v>
      </c>
      <c r="E48" s="30">
        <f t="shared" si="0"/>
        <v>0.96016188510491951</v>
      </c>
      <c r="F48" s="30">
        <f t="shared" si="0"/>
        <v>1.4296404458224101</v>
      </c>
      <c r="G48" s="30"/>
      <c r="H48" s="30" t="e">
        <f t="shared" ref="H48" si="1">AVERAGE(H6:H43)</f>
        <v>#DIV/0!</v>
      </c>
      <c r="I48" s="30">
        <f t="shared" ref="I48:L48" si="2">AVERAGE(I6:I43)</f>
        <v>1.1084279471348639</v>
      </c>
      <c r="J48" s="30">
        <f t="shared" si="2"/>
        <v>1.1487795467321169</v>
      </c>
      <c r="K48" s="30">
        <f t="shared" si="2"/>
        <v>0.92401050902345494</v>
      </c>
      <c r="L48" s="30">
        <f t="shared" si="2"/>
        <v>1.5261421017756285</v>
      </c>
      <c r="M48" s="30"/>
      <c r="N48" s="30" t="e">
        <f t="shared" ref="N48" si="3">AVERAGE(N6:N43)</f>
        <v>#DIV/0!</v>
      </c>
      <c r="O48" s="30">
        <f t="shared" ref="O48:R48" si="4">AVERAGE(O6:O43)</f>
        <v>1.1030262398092932</v>
      </c>
      <c r="P48" s="30">
        <f t="shared" si="4"/>
        <v>1.1274608586004846</v>
      </c>
      <c r="Q48" s="30">
        <f t="shared" si="4"/>
        <v>0.93245441729323308</v>
      </c>
      <c r="R48" s="30">
        <f t="shared" si="4"/>
        <v>1.5310748311751599</v>
      </c>
      <c r="S48" s="30"/>
      <c r="T48" s="30" t="e">
        <f t="shared" ref="T48" si="5">AVERAGE(T6:T43)</f>
        <v>#DIV/0!</v>
      </c>
      <c r="U48" s="30">
        <f t="shared" ref="U48:X48" si="6">AVERAGE(U6:U43)</f>
        <v>1.1947800950650447</v>
      </c>
      <c r="V48" s="30">
        <f t="shared" si="6"/>
        <v>1.1627767244743581</v>
      </c>
      <c r="W48" s="30">
        <f t="shared" si="6"/>
        <v>1.0283595682755275</v>
      </c>
      <c r="X48" s="30">
        <f t="shared" si="6"/>
        <v>1.4837313006979815</v>
      </c>
      <c r="Y48" s="30"/>
      <c r="Z48" s="30" t="e">
        <f t="shared" ref="Z48" si="7">AVERAGE(Z6:Z43)</f>
        <v>#DIV/0!</v>
      </c>
      <c r="AA48" s="30">
        <f t="shared" ref="AA48:BT48" si="8">AVERAGE(AA6:AA43)</f>
        <v>1.1100292886071244</v>
      </c>
      <c r="AB48" s="30">
        <f t="shared" si="8"/>
        <v>1.0855766925844155</v>
      </c>
      <c r="AC48" s="30">
        <f t="shared" si="8"/>
        <v>1.0066146363893609</v>
      </c>
      <c r="AD48" s="30">
        <f t="shared" si="8"/>
        <v>1.3736010046067098</v>
      </c>
      <c r="AE48" s="30"/>
      <c r="AF48" s="30" t="e">
        <f t="shared" si="8"/>
        <v>#DIV/0!</v>
      </c>
      <c r="AG48" s="30">
        <f t="shared" si="8"/>
        <v>1.1436244117200112</v>
      </c>
      <c r="AH48" s="30">
        <f t="shared" si="8"/>
        <v>1.1188648867221413</v>
      </c>
      <c r="AI48" s="30">
        <f t="shared" si="8"/>
        <v>1.067787057103543</v>
      </c>
      <c r="AJ48" s="30">
        <f t="shared" si="8"/>
        <v>1.4964795254419569</v>
      </c>
      <c r="AK48" s="30"/>
      <c r="AL48" s="30" t="e">
        <f t="shared" si="8"/>
        <v>#DIV/0!</v>
      </c>
      <c r="AM48" s="30">
        <f t="shared" si="8"/>
        <v>0.93845388946246411</v>
      </c>
      <c r="AN48" s="30">
        <f t="shared" si="8"/>
        <v>1.0518881795564938</v>
      </c>
      <c r="AO48" s="30">
        <f t="shared" si="8"/>
        <v>0.97487994178995874</v>
      </c>
      <c r="AP48" s="30">
        <f t="shared" si="8"/>
        <v>1.3327940011318617</v>
      </c>
      <c r="AQ48" s="30"/>
      <c r="AR48" s="30" t="e">
        <f t="shared" si="8"/>
        <v>#DIV/0!</v>
      </c>
      <c r="AS48" s="30">
        <f t="shared" si="8"/>
        <v>0.884409469221487</v>
      </c>
      <c r="AT48" s="30">
        <f t="shared" si="8"/>
        <v>1.0566230221426445</v>
      </c>
      <c r="AU48" s="30">
        <f t="shared" si="8"/>
        <v>0.93791305346700082</v>
      </c>
      <c r="AV48" s="30">
        <f t="shared" si="8"/>
        <v>1.3102828226968386</v>
      </c>
      <c r="AW48" s="30"/>
      <c r="AX48" s="30" t="e">
        <f t="shared" si="8"/>
        <v>#DIV/0!</v>
      </c>
      <c r="AY48" s="30">
        <f t="shared" si="8"/>
        <v>0.90695838017634778</v>
      </c>
      <c r="AZ48" s="30">
        <f t="shared" si="8"/>
        <v>1.0757572681454592</v>
      </c>
      <c r="BA48" s="30">
        <f t="shared" si="8"/>
        <v>0.99135663756164616</v>
      </c>
      <c r="BB48" s="30">
        <f t="shared" si="8"/>
        <v>1.310273179588757</v>
      </c>
      <c r="BC48" s="30"/>
      <c r="BD48" s="30" t="e">
        <f t="shared" si="8"/>
        <v>#DIV/0!</v>
      </c>
      <c r="BE48" s="30">
        <f t="shared" si="8"/>
        <v>0.92741168199604906</v>
      </c>
      <c r="BF48" s="30">
        <f t="shared" si="8"/>
        <v>1.1025145214122041</v>
      </c>
      <c r="BG48" s="30">
        <f t="shared" si="8"/>
        <v>0.95258585981081756</v>
      </c>
      <c r="BH48" s="30">
        <f t="shared" si="8"/>
        <v>1.329778956800604</v>
      </c>
      <c r="BI48" s="30"/>
      <c r="BJ48" s="30" t="e">
        <f t="shared" si="8"/>
        <v>#DIV/0!</v>
      </c>
      <c r="BK48" s="30">
        <f t="shared" si="8"/>
        <v>0.8391068368844895</v>
      </c>
      <c r="BL48" s="30">
        <f t="shared" si="8"/>
        <v>1.0317199117288574</v>
      </c>
      <c r="BM48" s="30">
        <f t="shared" si="8"/>
        <v>0.93230334537323711</v>
      </c>
      <c r="BN48" s="30">
        <f t="shared" si="8"/>
        <v>1.3247947267594278</v>
      </c>
      <c r="BO48" s="30"/>
      <c r="BP48" s="30" t="e">
        <f t="shared" si="8"/>
        <v>#DIV/0!</v>
      </c>
      <c r="BQ48" s="30">
        <f t="shared" si="8"/>
        <v>0.79640374478564624</v>
      </c>
      <c r="BR48" s="30">
        <f t="shared" si="8"/>
        <v>1.0359505273625744</v>
      </c>
      <c r="BS48" s="30">
        <f t="shared" si="8"/>
        <v>0.85318760611205413</v>
      </c>
      <c r="BT48" s="30">
        <f t="shared" si="8"/>
        <v>1.2887243538954918</v>
      </c>
      <c r="BU48" s="30"/>
    </row>
    <row r="49" spans="1:73" x14ac:dyDescent="0.25">
      <c r="A49" s="68"/>
      <c r="C49" s="30">
        <f>C48-I48</f>
        <v>-1.5624660272887336E-2</v>
      </c>
      <c r="D49" s="30">
        <f t="shared" ref="D49" si="9">D48-J48</f>
        <v>3.0362109108244884E-2</v>
      </c>
      <c r="E49" s="30">
        <f t="shared" ref="E49" si="10">E48-K48</f>
        <v>3.615137608146457E-2</v>
      </c>
      <c r="F49" s="30">
        <f t="shared" ref="F49" si="11">F48-L48</f>
        <v>-9.6501655953218357E-2</v>
      </c>
      <c r="G49" s="30"/>
      <c r="I49" s="30">
        <f>I48-O48</f>
        <v>5.4017073255707704E-3</v>
      </c>
      <c r="J49" s="30">
        <f t="shared" ref="J49" si="12">J48-P48</f>
        <v>2.1318688131632291E-2</v>
      </c>
      <c r="K49" s="30">
        <f t="shared" ref="K49" si="13">K48-Q48</f>
        <v>-8.4439082697781442E-3</v>
      </c>
      <c r="L49" s="30">
        <f t="shared" ref="L49" si="14">L48-R48</f>
        <v>-4.932729399531377E-3</v>
      </c>
      <c r="M49" s="30"/>
      <c r="O49" s="30">
        <f>O48-U48</f>
        <v>-9.1753855255751526E-2</v>
      </c>
      <c r="P49" s="30">
        <f t="shared" ref="P49" si="15">P48-V48</f>
        <v>-3.5315865873873475E-2</v>
      </c>
      <c r="Q49" s="30">
        <f t="shared" ref="Q49" si="16">Q48-W48</f>
        <v>-9.5905150982294463E-2</v>
      </c>
      <c r="R49" s="30">
        <f t="shared" ref="R49" si="17">R48-X48</f>
        <v>4.7343530477178319E-2</v>
      </c>
      <c r="S49" s="30"/>
      <c r="U49" s="30">
        <f>U48-AA48</f>
        <v>8.4750806457920325E-2</v>
      </c>
      <c r="V49" s="30">
        <f t="shared" ref="V49" si="18">V48-AB48</f>
        <v>7.7200031889942622E-2</v>
      </c>
      <c r="W49" s="30">
        <f t="shared" ref="W49" si="19">W48-AC48</f>
        <v>2.1744931886166663E-2</v>
      </c>
      <c r="X49" s="30">
        <f t="shared" ref="X49" si="20">X48-AD48</f>
        <v>0.11013029609127178</v>
      </c>
      <c r="Y49" s="30"/>
      <c r="AA49" s="30">
        <f>AA48-AG48</f>
        <v>-3.3595123112886816E-2</v>
      </c>
      <c r="AB49" s="30">
        <f t="shared" ref="AB49" si="21">AB48-AH48</f>
        <v>-3.3288194137725879E-2</v>
      </c>
      <c r="AC49" s="30">
        <f t="shared" ref="AC49" si="22">AC48-AI48</f>
        <v>-6.1172420714182163E-2</v>
      </c>
      <c r="AD49" s="30">
        <f t="shared" ref="AD49" si="23">AD48-AJ48</f>
        <v>-0.1228785208352472</v>
      </c>
      <c r="AE49" s="30"/>
      <c r="AG49" s="30">
        <f>AG48-AM48</f>
        <v>0.20517052225754706</v>
      </c>
      <c r="AH49" s="30">
        <f>AH48-AN48</f>
        <v>6.697670716564752E-2</v>
      </c>
      <c r="AI49" s="30">
        <f>AI48-AO48</f>
        <v>9.290711531358431E-2</v>
      </c>
      <c r="AJ49" s="30">
        <f>AJ48-AP48</f>
        <v>0.1636855243100952</v>
      </c>
      <c r="AK49" s="30"/>
      <c r="AM49" s="30">
        <f>AM48-AS48</f>
        <v>5.4044420240977109E-2</v>
      </c>
      <c r="AN49" s="30">
        <f>AN48-AT48</f>
        <v>-4.7348425861506449E-3</v>
      </c>
      <c r="AO49" s="30">
        <f>AO48-AU48</f>
        <v>3.6966888322957914E-2</v>
      </c>
      <c r="AP49" s="30">
        <f>AP48-AV48</f>
        <v>2.2511178435023149E-2</v>
      </c>
      <c r="AQ49" s="30"/>
      <c r="AW49" s="30"/>
      <c r="AY49" s="21"/>
      <c r="AZ49" s="20"/>
      <c r="BA49" s="21"/>
      <c r="BB49" s="20"/>
      <c r="BC49" s="30"/>
      <c r="BD49" s="23"/>
      <c r="BI49" s="30"/>
      <c r="BO49" s="30"/>
      <c r="BU49" s="30"/>
    </row>
    <row r="50" spans="1:73" x14ac:dyDescent="0.25">
      <c r="A50" s="68"/>
      <c r="AY50" s="21"/>
      <c r="AZ50" s="20"/>
      <c r="BA50" s="21"/>
      <c r="BB50" s="20"/>
      <c r="BD50" s="23"/>
    </row>
    <row r="51" spans="1:73" x14ac:dyDescent="0.25">
      <c r="A51" s="68"/>
      <c r="AY51" s="21"/>
      <c r="AZ51" s="20"/>
      <c r="BA51" s="21"/>
      <c r="BB51" s="20"/>
      <c r="BD51" s="23"/>
    </row>
    <row r="52" spans="1:73" x14ac:dyDescent="0.25">
      <c r="A52" s="68"/>
      <c r="AY52" s="21"/>
      <c r="AZ52" s="20"/>
      <c r="BA52" s="21"/>
      <c r="BB52" s="20"/>
      <c r="BD52" s="23"/>
    </row>
    <row r="53" spans="1:73" x14ac:dyDescent="0.25">
      <c r="A53" s="68"/>
      <c r="AY53" s="21"/>
      <c r="AZ53" s="20"/>
      <c r="BA53" s="21"/>
      <c r="BB53" s="20"/>
      <c r="BD53" s="23"/>
    </row>
    <row r="54" spans="1:73" x14ac:dyDescent="0.25">
      <c r="A54" s="68"/>
      <c r="C54" s="29">
        <f>39-13</f>
        <v>26</v>
      </c>
      <c r="I54" s="29">
        <f>39-13</f>
        <v>26</v>
      </c>
      <c r="O54" s="29">
        <f>39-13</f>
        <v>26</v>
      </c>
      <c r="U54" s="29">
        <f>39-13</f>
        <v>26</v>
      </c>
      <c r="AY54" s="21"/>
      <c r="AZ54" s="20"/>
      <c r="BA54" s="21"/>
      <c r="BB54" s="20"/>
      <c r="BD54" s="23"/>
    </row>
    <row r="55" spans="1:73" x14ac:dyDescent="0.25">
      <c r="A55" s="68"/>
      <c r="AY55" s="21"/>
      <c r="AZ55" s="20"/>
      <c r="BA55" s="21"/>
      <c r="BB55" s="20"/>
      <c r="BD55" s="23"/>
    </row>
    <row r="56" spans="1:73" x14ac:dyDescent="0.25">
      <c r="A56" s="68"/>
      <c r="AY56" s="21"/>
      <c r="AZ56" s="20"/>
      <c r="BA56" s="21"/>
      <c r="BB56" s="20"/>
      <c r="BD56" s="23"/>
    </row>
    <row r="57" spans="1:73" x14ac:dyDescent="0.25">
      <c r="A57" s="68"/>
      <c r="AY57" s="21"/>
      <c r="AZ57" s="20"/>
      <c r="BA57" s="21"/>
      <c r="BB57" s="20"/>
      <c r="BD57" s="23"/>
    </row>
    <row r="58" spans="1:73" x14ac:dyDescent="0.25">
      <c r="A58" s="68"/>
      <c r="AY58" s="21"/>
      <c r="AZ58" s="20"/>
      <c r="BA58" s="21"/>
      <c r="BB58" s="20"/>
      <c r="BD58" s="23"/>
    </row>
    <row r="59" spans="1:73" x14ac:dyDescent="0.25">
      <c r="A59" s="68"/>
      <c r="AY59" s="21"/>
      <c r="AZ59" s="20"/>
      <c r="BA59" s="21"/>
      <c r="BB59" s="20"/>
      <c r="BD59" s="23"/>
    </row>
    <row r="60" spans="1:73" x14ac:dyDescent="0.25">
      <c r="A60" s="68"/>
      <c r="AY60" s="21"/>
      <c r="AZ60" s="20"/>
      <c r="BA60" s="21"/>
      <c r="BB60" s="20"/>
      <c r="BD60" s="23"/>
    </row>
    <row r="61" spans="1:73" x14ac:dyDescent="0.25">
      <c r="A61" s="68"/>
      <c r="AY61" s="21"/>
      <c r="AZ61" s="20"/>
      <c r="BA61" s="21"/>
      <c r="BB61" s="20"/>
      <c r="BD61" s="23"/>
    </row>
    <row r="62" spans="1:73" x14ac:dyDescent="0.25">
      <c r="A62" s="68"/>
      <c r="AY62" s="21"/>
      <c r="AZ62" s="20"/>
      <c r="BA62" s="21"/>
      <c r="BB62" s="20"/>
      <c r="BD62" s="23"/>
    </row>
    <row r="63" spans="1:73" x14ac:dyDescent="0.25">
      <c r="A63" s="68"/>
      <c r="AY63" s="21"/>
      <c r="AZ63" s="20"/>
      <c r="BA63" s="21"/>
      <c r="BB63" s="20"/>
      <c r="BD63" s="23"/>
    </row>
    <row r="64" spans="1:73" x14ac:dyDescent="0.25">
      <c r="A64" s="68"/>
      <c r="AY64" s="21"/>
      <c r="AZ64" s="20"/>
      <c r="BA64" s="21"/>
      <c r="BB64" s="20"/>
      <c r="BD64" s="23"/>
    </row>
    <row r="65" spans="1:56" x14ac:dyDescent="0.25">
      <c r="A65" s="68"/>
      <c r="AY65" s="21"/>
      <c r="AZ65" s="20"/>
      <c r="BA65" s="21"/>
      <c r="BB65" s="20"/>
      <c r="BD65" s="23"/>
    </row>
    <row r="66" spans="1:56" x14ac:dyDescent="0.25">
      <c r="A66" s="68"/>
      <c r="AY66" s="21"/>
      <c r="AZ66" s="20"/>
      <c r="BA66" s="21"/>
      <c r="BB66" s="20"/>
      <c r="BD66" s="23"/>
    </row>
    <row r="67" spans="1:56" x14ac:dyDescent="0.25">
      <c r="A67" s="68"/>
      <c r="AY67" s="21"/>
      <c r="AZ67" s="20"/>
      <c r="BA67" s="21"/>
      <c r="BB67" s="20"/>
      <c r="BD67" s="23"/>
    </row>
    <row r="68" spans="1:56" x14ac:dyDescent="0.25">
      <c r="A68" s="68"/>
      <c r="AY68" s="21"/>
      <c r="AZ68" s="20"/>
      <c r="BA68" s="21"/>
      <c r="BB68" s="20"/>
      <c r="BD68" s="23"/>
    </row>
    <row r="69" spans="1:56" x14ac:dyDescent="0.25">
      <c r="A69" s="68"/>
      <c r="AY69" s="21"/>
      <c r="AZ69" s="20"/>
      <c r="BA69" s="21"/>
      <c r="BB69" s="20"/>
      <c r="BD69" s="23"/>
    </row>
    <row r="70" spans="1:56" x14ac:dyDescent="0.25">
      <c r="A70" s="68"/>
      <c r="AY70" s="21"/>
      <c r="AZ70" s="20"/>
      <c r="BA70" s="21"/>
      <c r="BB70" s="20"/>
      <c r="BD70" s="23"/>
    </row>
    <row r="71" spans="1:56" x14ac:dyDescent="0.25">
      <c r="A71" s="68"/>
      <c r="AY71" s="21"/>
      <c r="AZ71" s="20"/>
      <c r="BA71" s="21"/>
      <c r="BB71" s="20"/>
      <c r="BD71" s="23"/>
    </row>
    <row r="72" spans="1:56" x14ac:dyDescent="0.25">
      <c r="A72" s="68"/>
      <c r="AY72" s="21"/>
      <c r="AZ72" s="20"/>
      <c r="BA72" s="21"/>
      <c r="BB72" s="20"/>
      <c r="BD72" s="23"/>
    </row>
    <row r="73" spans="1:56" x14ac:dyDescent="0.25">
      <c r="A73" s="68"/>
      <c r="AY73" s="21"/>
      <c r="AZ73" s="20"/>
      <c r="BA73" s="21"/>
      <c r="BB73" s="20"/>
      <c r="BD73" s="23"/>
    </row>
    <row r="74" spans="1:56" x14ac:dyDescent="0.25">
      <c r="A74" s="68"/>
      <c r="AY74" s="21"/>
      <c r="AZ74" s="20"/>
      <c r="BA74" s="21"/>
      <c r="BB74" s="20"/>
      <c r="BD74" s="23"/>
    </row>
    <row r="75" spans="1:56" x14ac:dyDescent="0.25">
      <c r="A75" s="68"/>
      <c r="AY75" s="21"/>
      <c r="AZ75" s="20"/>
      <c r="BA75" s="21"/>
      <c r="BB75" s="20"/>
      <c r="BD75" s="23"/>
    </row>
    <row r="76" spans="1:56" x14ac:dyDescent="0.25">
      <c r="A76" s="68"/>
      <c r="AY76" s="21"/>
      <c r="AZ76" s="20"/>
      <c r="BA76" s="21"/>
      <c r="BB76" s="20"/>
      <c r="BD76" s="23"/>
    </row>
    <row r="77" spans="1:56" x14ac:dyDescent="0.25">
      <c r="A77" s="68"/>
      <c r="AY77" s="21"/>
      <c r="AZ77" s="20"/>
      <c r="BA77" s="21"/>
      <c r="BB77" s="20"/>
      <c r="BD77" s="23"/>
    </row>
    <row r="78" spans="1:56" x14ac:dyDescent="0.25">
      <c r="A78" s="68"/>
      <c r="AY78" s="21"/>
      <c r="AZ78" s="20"/>
      <c r="BA78" s="21"/>
      <c r="BB78" s="20"/>
      <c r="BD78" s="23"/>
    </row>
    <row r="79" spans="1:56" x14ac:dyDescent="0.25">
      <c r="A79" s="68"/>
      <c r="AY79" s="21"/>
      <c r="AZ79" s="20"/>
      <c r="BA79" s="21"/>
      <c r="BB79" s="20"/>
      <c r="BD79" s="23"/>
    </row>
    <row r="80" spans="1:56" x14ac:dyDescent="0.25">
      <c r="A80" s="68"/>
      <c r="AY80" s="21"/>
      <c r="AZ80" s="20"/>
      <c r="BA80" s="21"/>
      <c r="BB80" s="20"/>
      <c r="BD80" s="23"/>
    </row>
    <row r="81" spans="1:56" x14ac:dyDescent="0.25">
      <c r="A81" s="68"/>
      <c r="AY81" s="21"/>
      <c r="AZ81" s="20"/>
      <c r="BA81" s="21"/>
      <c r="BB81" s="20"/>
      <c r="BD81" s="23"/>
    </row>
    <row r="82" spans="1:56" x14ac:dyDescent="0.25">
      <c r="A82" s="68"/>
      <c r="AY82" s="21"/>
      <c r="AZ82" s="20"/>
      <c r="BA82" s="21"/>
      <c r="BB82" s="20"/>
      <c r="BD82" s="23"/>
    </row>
    <row r="83" spans="1:56" x14ac:dyDescent="0.25">
      <c r="A83" s="68"/>
      <c r="AY83" s="21"/>
      <c r="AZ83" s="20"/>
      <c r="BA83" s="21"/>
      <c r="BB83" s="20"/>
      <c r="BD83" s="23"/>
    </row>
    <row r="84" spans="1:56" x14ac:dyDescent="0.25">
      <c r="A84" s="68"/>
      <c r="AY84" s="21"/>
      <c r="AZ84" s="20"/>
      <c r="BA84" s="21"/>
      <c r="BB84" s="20"/>
      <c r="BD84" s="23"/>
    </row>
    <row r="85" spans="1:56" x14ac:dyDescent="0.25">
      <c r="A85" s="68"/>
      <c r="AY85" s="21"/>
      <c r="AZ85" s="20"/>
      <c r="BA85" s="21"/>
      <c r="BB85" s="20"/>
      <c r="BD85" s="23"/>
    </row>
    <row r="86" spans="1:56" x14ac:dyDescent="0.25">
      <c r="A86" s="68"/>
      <c r="AY86" s="21"/>
      <c r="AZ86" s="20"/>
      <c r="BA86" s="21"/>
      <c r="BB86" s="20"/>
      <c r="BD86" s="23"/>
    </row>
    <row r="87" spans="1:56" x14ac:dyDescent="0.25">
      <c r="A87" s="68"/>
      <c r="AY87" s="21"/>
      <c r="AZ87" s="20"/>
      <c r="BA87" s="21"/>
      <c r="BB87" s="20"/>
      <c r="BD87" s="23"/>
    </row>
    <row r="88" spans="1:56" x14ac:dyDescent="0.25">
      <c r="A88" s="68"/>
      <c r="AY88" s="21"/>
      <c r="AZ88" s="20"/>
      <c r="BA88" s="21"/>
      <c r="BB88" s="20"/>
      <c r="BD88" s="23"/>
    </row>
    <row r="89" spans="1:56" x14ac:dyDescent="0.25">
      <c r="A89" s="68"/>
      <c r="AY89" s="21"/>
      <c r="AZ89" s="20"/>
      <c r="BA89" s="21"/>
      <c r="BB89" s="20"/>
      <c r="BD89" s="23"/>
    </row>
    <row r="90" spans="1:56" x14ac:dyDescent="0.25">
      <c r="A90" s="68"/>
      <c r="AY90" s="21"/>
      <c r="AZ90" s="20"/>
      <c r="BA90" s="21"/>
      <c r="BB90" s="20"/>
      <c r="BD90" s="23"/>
    </row>
    <row r="91" spans="1:56" x14ac:dyDescent="0.25">
      <c r="A91" s="68"/>
      <c r="AY91" s="21"/>
      <c r="AZ91" s="20"/>
      <c r="BA91" s="21"/>
      <c r="BB91" s="20"/>
      <c r="BD91" s="23"/>
    </row>
    <row r="92" spans="1:56" x14ac:dyDescent="0.25">
      <c r="A92" s="68"/>
      <c r="AY92" s="21"/>
      <c r="AZ92" s="20"/>
      <c r="BA92" s="21"/>
      <c r="BB92" s="20"/>
      <c r="BD92" s="23"/>
    </row>
    <row r="93" spans="1:56" x14ac:dyDescent="0.25">
      <c r="A93" s="68"/>
      <c r="AY93" s="21"/>
      <c r="AZ93" s="20"/>
      <c r="BA93" s="21"/>
      <c r="BB93" s="20"/>
      <c r="BD93" s="23"/>
    </row>
    <row r="94" spans="1:56" x14ac:dyDescent="0.25">
      <c r="A94" s="68"/>
      <c r="AY94" s="21"/>
      <c r="AZ94" s="20"/>
      <c r="BA94" s="21"/>
      <c r="BB94" s="20"/>
      <c r="BD94" s="23"/>
    </row>
    <row r="95" spans="1:56" x14ac:dyDescent="0.25">
      <c r="A95" s="68"/>
      <c r="AY95" s="21"/>
      <c r="AZ95" s="20"/>
      <c r="BA95" s="21"/>
      <c r="BB95" s="20"/>
      <c r="BD95" s="23"/>
    </row>
    <row r="96" spans="1:56" x14ac:dyDescent="0.25">
      <c r="A96" s="68"/>
      <c r="AY96" s="21"/>
      <c r="AZ96" s="20"/>
      <c r="BA96" s="21"/>
      <c r="BB96" s="20"/>
      <c r="BD96" s="23"/>
    </row>
    <row r="97" spans="1:56" x14ac:dyDescent="0.25">
      <c r="A97" s="68"/>
      <c r="AY97" s="21"/>
      <c r="AZ97" s="20"/>
      <c r="BA97" s="21"/>
      <c r="BB97" s="20"/>
      <c r="BD97" s="23"/>
    </row>
    <row r="98" spans="1:56" x14ac:dyDescent="0.25">
      <c r="A98" s="68"/>
      <c r="AY98" s="21"/>
      <c r="AZ98" s="20"/>
      <c r="BA98" s="21"/>
      <c r="BB98" s="20"/>
      <c r="BD98" s="23"/>
    </row>
    <row r="99" spans="1:56" x14ac:dyDescent="0.25">
      <c r="A99" s="68"/>
      <c r="AY99" s="21"/>
      <c r="AZ99" s="20"/>
      <c r="BA99" s="21"/>
      <c r="BB99" s="20"/>
      <c r="BD99" s="23"/>
    </row>
    <row r="100" spans="1:56" x14ac:dyDescent="0.25">
      <c r="A100" s="68"/>
      <c r="AY100" s="21"/>
      <c r="AZ100" s="20"/>
      <c r="BA100" s="21"/>
      <c r="BB100" s="20"/>
      <c r="BD100" s="23"/>
    </row>
    <row r="101" spans="1:56" x14ac:dyDescent="0.25">
      <c r="A101" s="68"/>
      <c r="AY101" s="21"/>
      <c r="AZ101" s="20"/>
      <c r="BA101" s="21"/>
      <c r="BB101" s="20"/>
      <c r="BD101" s="23"/>
    </row>
    <row r="102" spans="1:56" x14ac:dyDescent="0.25">
      <c r="A102" s="68"/>
      <c r="AY102" s="21"/>
      <c r="AZ102" s="20"/>
      <c r="BA102" s="21"/>
      <c r="BB102" s="20"/>
      <c r="BD102" s="23"/>
    </row>
    <row r="103" spans="1:56" x14ac:dyDescent="0.25">
      <c r="A103" s="68"/>
      <c r="AY103" s="21"/>
      <c r="AZ103" s="20"/>
      <c r="BA103" s="21"/>
      <c r="BB103" s="20"/>
      <c r="BD103" s="23"/>
    </row>
    <row r="104" spans="1:56" x14ac:dyDescent="0.25">
      <c r="A104" s="68"/>
      <c r="AY104" s="21"/>
      <c r="AZ104" s="20"/>
      <c r="BA104" s="21"/>
      <c r="BB104" s="20"/>
      <c r="BD104" s="23"/>
    </row>
    <row r="105" spans="1:56" x14ac:dyDescent="0.25">
      <c r="A105" s="68"/>
      <c r="AY105" s="21"/>
      <c r="AZ105" s="20"/>
      <c r="BA105" s="21"/>
      <c r="BB105" s="20"/>
      <c r="BD105" s="23"/>
    </row>
    <row r="106" spans="1:56" x14ac:dyDescent="0.25">
      <c r="AY106" s="21"/>
      <c r="AZ106" s="20"/>
      <c r="BA106" s="21"/>
      <c r="BB106" s="20"/>
      <c r="BD106" s="23"/>
    </row>
    <row r="107" spans="1:56" x14ac:dyDescent="0.25">
      <c r="AY107" s="21"/>
      <c r="AZ107" s="20"/>
      <c r="BA107" s="21"/>
      <c r="BB107" s="20"/>
      <c r="BD107" s="23"/>
    </row>
    <row r="108" spans="1:56" x14ac:dyDescent="0.25">
      <c r="AY108" s="21"/>
      <c r="AZ108" s="20"/>
      <c r="BA108" s="21"/>
      <c r="BB108" s="20"/>
      <c r="BD108" s="23"/>
    </row>
    <row r="109" spans="1:56" x14ac:dyDescent="0.25">
      <c r="AY109" s="21"/>
      <c r="AZ109" s="20"/>
      <c r="BA109" s="21"/>
      <c r="BB109" s="20"/>
      <c r="BD109" s="23"/>
    </row>
    <row r="110" spans="1:56" x14ac:dyDescent="0.25">
      <c r="AY110" s="21"/>
      <c r="AZ110" s="20"/>
      <c r="BA110" s="21"/>
      <c r="BB110" s="20"/>
      <c r="BD110" s="23"/>
    </row>
    <row r="111" spans="1:56" x14ac:dyDescent="0.25">
      <c r="AY111" s="21"/>
      <c r="AZ111" s="20"/>
      <c r="BA111" s="21"/>
      <c r="BB111" s="20"/>
      <c r="BD111" s="23"/>
    </row>
    <row r="112" spans="1:56" x14ac:dyDescent="0.25">
      <c r="AY112" s="21"/>
      <c r="AZ112" s="20"/>
      <c r="BA112" s="21"/>
      <c r="BB112" s="20"/>
      <c r="BD112" s="23"/>
    </row>
    <row r="113" spans="51:56" x14ac:dyDescent="0.25">
      <c r="AY113" s="21"/>
      <c r="AZ113" s="20"/>
      <c r="BA113" s="21"/>
      <c r="BB113" s="20"/>
      <c r="BD113" s="23"/>
    </row>
    <row r="114" spans="51:56" x14ac:dyDescent="0.25">
      <c r="AY114" s="21"/>
      <c r="AZ114" s="20"/>
      <c r="BA114" s="21"/>
      <c r="BB114" s="20"/>
      <c r="BD114" s="23"/>
    </row>
    <row r="115" spans="51:56" x14ac:dyDescent="0.25">
      <c r="AY115" s="21"/>
      <c r="AZ115" s="20"/>
      <c r="BA115" s="21"/>
      <c r="BB115" s="20"/>
      <c r="BD115" s="23"/>
    </row>
    <row r="116" spans="51:56" x14ac:dyDescent="0.25">
      <c r="AY116" s="21"/>
      <c r="AZ116" s="20"/>
      <c r="BA116" s="21"/>
      <c r="BB116" s="20"/>
      <c r="BD116" s="23"/>
    </row>
    <row r="117" spans="51:56" x14ac:dyDescent="0.25">
      <c r="AY117" s="21"/>
      <c r="AZ117" s="20"/>
      <c r="BA117" s="21"/>
      <c r="BB117" s="20"/>
      <c r="BD117" s="23"/>
    </row>
    <row r="118" spans="51:56" x14ac:dyDescent="0.25">
      <c r="AY118" s="21"/>
      <c r="AZ118" s="20"/>
      <c r="BA118" s="21"/>
      <c r="BB118" s="20"/>
      <c r="BD118" s="23"/>
    </row>
    <row r="119" spans="51:56" x14ac:dyDescent="0.25">
      <c r="AY119" s="21"/>
      <c r="AZ119" s="20"/>
      <c r="BA119" s="21"/>
      <c r="BB119" s="20"/>
      <c r="BD119" s="23"/>
    </row>
    <row r="120" spans="51:56" x14ac:dyDescent="0.25">
      <c r="AY120" s="21"/>
      <c r="AZ120" s="20"/>
      <c r="BA120" s="21"/>
      <c r="BB120" s="20"/>
      <c r="BD120" s="23"/>
    </row>
    <row r="121" spans="51:56" x14ac:dyDescent="0.25">
      <c r="AY121" s="21"/>
      <c r="AZ121" s="20"/>
      <c r="BA121" s="21"/>
      <c r="BB121" s="20"/>
      <c r="BD121" s="23"/>
    </row>
    <row r="122" spans="51:56" x14ac:dyDescent="0.25">
      <c r="AY122" s="21"/>
      <c r="AZ122" s="20"/>
      <c r="BA122" s="21"/>
      <c r="BB122" s="20"/>
      <c r="BD122" s="23"/>
    </row>
    <row r="123" spans="51:56" x14ac:dyDescent="0.25">
      <c r="AY123" s="21"/>
      <c r="AZ123" s="20"/>
      <c r="BA123" s="21"/>
      <c r="BB123" s="20"/>
      <c r="BD123" s="23"/>
    </row>
    <row r="124" spans="51:56" x14ac:dyDescent="0.25">
      <c r="AY124" s="21"/>
      <c r="AZ124" s="20"/>
      <c r="BA124" s="21"/>
      <c r="BB124" s="20"/>
      <c r="BD124" s="23"/>
    </row>
    <row r="125" spans="51:56" x14ac:dyDescent="0.25">
      <c r="AY125" s="21"/>
      <c r="AZ125" s="20"/>
      <c r="BA125" s="21"/>
      <c r="BB125" s="20"/>
      <c r="BD125" s="23"/>
    </row>
    <row r="126" spans="51:56" x14ac:dyDescent="0.25">
      <c r="AY126" s="21"/>
      <c r="AZ126" s="20"/>
      <c r="BA126" s="21"/>
      <c r="BB126" s="20"/>
      <c r="BD126" s="23"/>
    </row>
    <row r="127" spans="51:56" x14ac:dyDescent="0.25">
      <c r="AY127" s="21"/>
      <c r="AZ127" s="20"/>
      <c r="BA127" s="21"/>
      <c r="BB127" s="20"/>
      <c r="BD127" s="23"/>
    </row>
    <row r="128" spans="51:56" x14ac:dyDescent="0.25">
      <c r="AY128" s="21"/>
      <c r="AZ128" s="20"/>
      <c r="BA128" s="21"/>
      <c r="BB128" s="20"/>
      <c r="BD128" s="23"/>
    </row>
    <row r="129" spans="51:56" x14ac:dyDescent="0.25">
      <c r="AY129" s="21"/>
      <c r="AZ129" s="20"/>
      <c r="BA129" s="21"/>
      <c r="BB129" s="20"/>
      <c r="BD129" s="23"/>
    </row>
    <row r="130" spans="51:56" x14ac:dyDescent="0.25">
      <c r="AY130" s="21"/>
      <c r="AZ130" s="20"/>
      <c r="BA130" s="21"/>
      <c r="BB130" s="20"/>
      <c r="BD130" s="23"/>
    </row>
    <row r="131" spans="51:56" x14ac:dyDescent="0.25">
      <c r="AY131" s="21"/>
      <c r="AZ131" s="20"/>
      <c r="BA131" s="21"/>
      <c r="BB131" s="20"/>
      <c r="BD131" s="23"/>
    </row>
    <row r="132" spans="51:56" x14ac:dyDescent="0.25">
      <c r="AY132" s="21"/>
      <c r="AZ132" s="20"/>
      <c r="BA132" s="21"/>
      <c r="BB132" s="20"/>
      <c r="BD132" s="23"/>
    </row>
    <row r="133" spans="51:56" x14ac:dyDescent="0.25">
      <c r="AY133" s="21"/>
      <c r="AZ133" s="20"/>
      <c r="BA133" s="21"/>
      <c r="BB133" s="20"/>
      <c r="BD133" s="23"/>
    </row>
    <row r="134" spans="51:56" x14ac:dyDescent="0.25">
      <c r="AY134" s="21"/>
      <c r="AZ134" s="20"/>
      <c r="BA134" s="21"/>
      <c r="BB134" s="20"/>
      <c r="BD134" s="23"/>
    </row>
    <row r="135" spans="51:56" x14ac:dyDescent="0.25">
      <c r="AY135" s="21"/>
      <c r="AZ135" s="20"/>
      <c r="BA135" s="21"/>
      <c r="BB135" s="20"/>
      <c r="BD135" s="23"/>
    </row>
    <row r="136" spans="51:56" x14ac:dyDescent="0.25">
      <c r="AY136" s="21"/>
      <c r="AZ136" s="20"/>
      <c r="BA136" s="21"/>
      <c r="BB136" s="20"/>
      <c r="BD136" s="23"/>
    </row>
    <row r="137" spans="51:56" x14ac:dyDescent="0.25">
      <c r="AY137" s="21"/>
      <c r="AZ137" s="20"/>
      <c r="BA137" s="21"/>
      <c r="BB137" s="20"/>
      <c r="BD137" s="23"/>
    </row>
    <row r="138" spans="51:56" x14ac:dyDescent="0.25">
      <c r="AY138" s="21"/>
      <c r="AZ138" s="20"/>
      <c r="BA138" s="21"/>
      <c r="BB138" s="20"/>
      <c r="BD138" s="23"/>
    </row>
    <row r="139" spans="51:56" x14ac:dyDescent="0.25">
      <c r="AY139" s="21"/>
      <c r="AZ139" s="20"/>
      <c r="BA139" s="21"/>
      <c r="BB139" s="20"/>
      <c r="BD139" s="23"/>
    </row>
    <row r="140" spans="51:56" x14ac:dyDescent="0.25">
      <c r="AY140" s="21"/>
      <c r="AZ140" s="20"/>
      <c r="BA140" s="21"/>
      <c r="BB140" s="20"/>
      <c r="BD140" s="23"/>
    </row>
    <row r="141" spans="51:56" x14ac:dyDescent="0.25">
      <c r="AY141" s="21"/>
      <c r="AZ141" s="20"/>
      <c r="BA141" s="21"/>
      <c r="BB141" s="20"/>
      <c r="BD141" s="23"/>
    </row>
    <row r="142" spans="51:56" x14ac:dyDescent="0.25">
      <c r="AY142" s="21"/>
      <c r="AZ142" s="20"/>
      <c r="BA142" s="21"/>
      <c r="BB142" s="20"/>
      <c r="BD142" s="23"/>
    </row>
    <row r="143" spans="51:56" x14ac:dyDescent="0.25">
      <c r="AY143" s="21"/>
      <c r="AZ143" s="20"/>
      <c r="BA143" s="21"/>
      <c r="BB143" s="20"/>
      <c r="BD143" s="23"/>
    </row>
    <row r="144" spans="51:56" x14ac:dyDescent="0.25">
      <c r="AY144" s="21"/>
      <c r="AZ144" s="20"/>
      <c r="BA144" s="21"/>
      <c r="BB144" s="20"/>
      <c r="BD144" s="23"/>
    </row>
    <row r="145" spans="51:56" x14ac:dyDescent="0.25">
      <c r="AY145" s="21"/>
      <c r="AZ145" s="20"/>
      <c r="BA145" s="21"/>
      <c r="BB145" s="20"/>
      <c r="BD145" s="23"/>
    </row>
    <row r="146" spans="51:56" x14ac:dyDescent="0.25">
      <c r="AY146" s="21"/>
      <c r="AZ146" s="20"/>
      <c r="BA146" s="21"/>
      <c r="BB146" s="20"/>
      <c r="BD146" s="23"/>
    </row>
    <row r="147" spans="51:56" x14ac:dyDescent="0.25">
      <c r="AY147" s="21"/>
      <c r="AZ147" s="20"/>
      <c r="BA147" s="21"/>
      <c r="BB147" s="20"/>
      <c r="BD147" s="23"/>
    </row>
    <row r="148" spans="51:56" x14ac:dyDescent="0.25">
      <c r="AY148" s="21"/>
      <c r="AZ148" s="20"/>
      <c r="BA148" s="21"/>
      <c r="BB148" s="20"/>
      <c r="BD148" s="23"/>
    </row>
    <row r="149" spans="51:56" x14ac:dyDescent="0.25">
      <c r="AY149" s="21"/>
      <c r="AZ149" s="20"/>
      <c r="BA149" s="21"/>
      <c r="BB149" s="20"/>
      <c r="BD149" s="23"/>
    </row>
    <row r="150" spans="51:56" x14ac:dyDescent="0.25">
      <c r="AY150" s="21"/>
      <c r="AZ150" s="20"/>
      <c r="BA150" s="21"/>
      <c r="BB150" s="20"/>
      <c r="BD150" s="23"/>
    </row>
    <row r="151" spans="51:56" x14ac:dyDescent="0.25">
      <c r="AY151" s="21"/>
      <c r="AZ151" s="20"/>
      <c r="BA151" s="21"/>
      <c r="BB151" s="20"/>
      <c r="BD151" s="23"/>
    </row>
    <row r="152" spans="51:56" x14ac:dyDescent="0.25">
      <c r="AY152" s="21"/>
      <c r="AZ152" s="20"/>
      <c r="BA152" s="21"/>
      <c r="BB152" s="20"/>
      <c r="BD152" s="23"/>
    </row>
    <row r="153" spans="51:56" x14ac:dyDescent="0.25">
      <c r="AY153" s="21"/>
      <c r="AZ153" s="20"/>
      <c r="BA153" s="21"/>
      <c r="BB153" s="20"/>
      <c r="BD153" s="23"/>
    </row>
    <row r="154" spans="51:56" x14ac:dyDescent="0.25">
      <c r="AY154" s="21"/>
      <c r="AZ154" s="20"/>
      <c r="BA154" s="21"/>
      <c r="BB154" s="20"/>
      <c r="BD154" s="23"/>
    </row>
    <row r="155" spans="51:56" x14ac:dyDescent="0.25">
      <c r="AY155" s="21"/>
      <c r="AZ155" s="20"/>
      <c r="BA155" s="21"/>
      <c r="BB155" s="20"/>
      <c r="BD155" s="23"/>
    </row>
    <row r="156" spans="51:56" x14ac:dyDescent="0.25">
      <c r="AY156" s="21"/>
      <c r="AZ156" s="20"/>
      <c r="BA156" s="21"/>
      <c r="BB156" s="20"/>
      <c r="BD156" s="23"/>
    </row>
    <row r="157" spans="51:56" x14ac:dyDescent="0.25">
      <c r="AY157" s="21"/>
      <c r="AZ157" s="20"/>
      <c r="BA157" s="21"/>
      <c r="BB157" s="20"/>
      <c r="BD157" s="23"/>
    </row>
    <row r="158" spans="51:56" x14ac:dyDescent="0.25">
      <c r="AY158" s="21"/>
      <c r="AZ158" s="20"/>
      <c r="BA158" s="21"/>
      <c r="BB158" s="20"/>
      <c r="BD158" s="23"/>
    </row>
    <row r="159" spans="51:56" x14ac:dyDescent="0.25">
      <c r="AY159" s="21"/>
      <c r="AZ159" s="20"/>
      <c r="BA159" s="21"/>
      <c r="BB159" s="20"/>
      <c r="BD159" s="23"/>
    </row>
    <row r="160" spans="51:56" x14ac:dyDescent="0.25">
      <c r="AY160" s="21"/>
      <c r="AZ160" s="20"/>
      <c r="BA160" s="21"/>
      <c r="BB160" s="20"/>
      <c r="BD160" s="23"/>
    </row>
    <row r="161" spans="51:56" x14ac:dyDescent="0.25">
      <c r="AY161" s="21"/>
      <c r="AZ161" s="20"/>
      <c r="BA161" s="21"/>
      <c r="BB161" s="20"/>
      <c r="BD161" s="23"/>
    </row>
    <row r="162" spans="51:56" x14ac:dyDescent="0.25">
      <c r="AY162" s="21"/>
      <c r="AZ162" s="20"/>
      <c r="BA162" s="21"/>
      <c r="BB162" s="20"/>
      <c r="BD162" s="23"/>
    </row>
    <row r="163" spans="51:56" x14ac:dyDescent="0.25">
      <c r="AY163" s="21"/>
      <c r="AZ163" s="20"/>
      <c r="BA163" s="21"/>
      <c r="BB163" s="20"/>
      <c r="BD163" s="23"/>
    </row>
    <row r="164" spans="51:56" x14ac:dyDescent="0.25">
      <c r="AY164" s="21"/>
      <c r="AZ164" s="20"/>
      <c r="BA164" s="21"/>
      <c r="BB164" s="20"/>
      <c r="BD164" s="23"/>
    </row>
    <row r="165" spans="51:56" x14ac:dyDescent="0.25">
      <c r="AY165" s="21"/>
      <c r="AZ165" s="20"/>
      <c r="BA165" s="21"/>
      <c r="BB165" s="20"/>
      <c r="BD165" s="23"/>
    </row>
    <row r="166" spans="51:56" x14ac:dyDescent="0.25">
      <c r="AY166" s="21"/>
      <c r="AZ166" s="20"/>
      <c r="BA166" s="21"/>
      <c r="BB166" s="20"/>
      <c r="BD166" s="23"/>
    </row>
    <row r="167" spans="51:56" x14ac:dyDescent="0.25">
      <c r="AY167" s="21"/>
      <c r="AZ167" s="20"/>
      <c r="BA167" s="21"/>
      <c r="BB167" s="20"/>
      <c r="BD167" s="23"/>
    </row>
    <row r="168" spans="51:56" x14ac:dyDescent="0.25">
      <c r="AY168" s="21"/>
      <c r="AZ168" s="20"/>
      <c r="BA168" s="21"/>
      <c r="BB168" s="20"/>
      <c r="BD168" s="23"/>
    </row>
    <row r="169" spans="51:56" x14ac:dyDescent="0.25">
      <c r="AY169" s="21"/>
      <c r="AZ169" s="20"/>
      <c r="BA169" s="21"/>
      <c r="BB169" s="20"/>
      <c r="BD169" s="23"/>
    </row>
    <row r="170" spans="51:56" x14ac:dyDescent="0.25">
      <c r="AY170" s="21"/>
      <c r="AZ170" s="20"/>
      <c r="BA170" s="21"/>
      <c r="BB170" s="20"/>
      <c r="BD170" s="23"/>
    </row>
    <row r="171" spans="51:56" x14ac:dyDescent="0.25">
      <c r="AY171" s="21"/>
      <c r="AZ171" s="20"/>
      <c r="BA171" s="21"/>
      <c r="BB171" s="20"/>
      <c r="BD171" s="23"/>
    </row>
    <row r="172" spans="51:56" x14ac:dyDescent="0.25">
      <c r="AY172" s="21"/>
      <c r="AZ172" s="20"/>
      <c r="BA172" s="21"/>
      <c r="BB172" s="20"/>
      <c r="BD172" s="23"/>
    </row>
    <row r="173" spans="51:56" x14ac:dyDescent="0.25">
      <c r="AY173" s="21"/>
      <c r="AZ173" s="20"/>
      <c r="BA173" s="21"/>
      <c r="BB173" s="20"/>
      <c r="BD173" s="23"/>
    </row>
    <row r="174" spans="51:56" x14ac:dyDescent="0.25">
      <c r="AY174" s="21"/>
      <c r="AZ174" s="20"/>
      <c r="BA174" s="21"/>
      <c r="BB174" s="20"/>
      <c r="BD174" s="23"/>
    </row>
    <row r="175" spans="51:56" x14ac:dyDescent="0.25">
      <c r="AY175" s="21"/>
      <c r="AZ175" s="20"/>
      <c r="BA175" s="21"/>
      <c r="BB175" s="20"/>
      <c r="BD175" s="23"/>
    </row>
    <row r="176" spans="51:56" x14ac:dyDescent="0.25">
      <c r="AY176" s="21"/>
      <c r="AZ176" s="20"/>
      <c r="BA176" s="21"/>
      <c r="BB176" s="20"/>
      <c r="BD176" s="23"/>
    </row>
    <row r="177" spans="51:56" x14ac:dyDescent="0.25">
      <c r="AY177" s="21"/>
      <c r="AZ177" s="20"/>
      <c r="BA177" s="21"/>
      <c r="BB177" s="20"/>
      <c r="BD177" s="23"/>
    </row>
    <row r="178" spans="51:56" x14ac:dyDescent="0.25">
      <c r="AY178" s="21"/>
      <c r="AZ178" s="20"/>
      <c r="BA178" s="21"/>
      <c r="BB178" s="20"/>
      <c r="BD178" s="23"/>
    </row>
    <row r="179" spans="51:56" x14ac:dyDescent="0.25">
      <c r="AY179" s="21"/>
      <c r="AZ179" s="20"/>
      <c r="BA179" s="21"/>
      <c r="BB179" s="20"/>
      <c r="BD179" s="23"/>
    </row>
    <row r="180" spans="51:56" x14ac:dyDescent="0.25">
      <c r="AY180" s="21"/>
      <c r="AZ180" s="20"/>
      <c r="BA180" s="21"/>
      <c r="BB180" s="20"/>
      <c r="BD180" s="23"/>
    </row>
    <row r="181" spans="51:56" x14ac:dyDescent="0.25">
      <c r="AY181" s="21"/>
      <c r="AZ181" s="20"/>
      <c r="BA181" s="21"/>
      <c r="BB181" s="20"/>
      <c r="BD181" s="23"/>
    </row>
    <row r="182" spans="51:56" x14ac:dyDescent="0.25">
      <c r="AY182" s="21"/>
      <c r="AZ182" s="20"/>
      <c r="BA182" s="21"/>
      <c r="BB182" s="20"/>
      <c r="BD182" s="23"/>
    </row>
    <row r="183" spans="51:56" x14ac:dyDescent="0.25">
      <c r="AY183" s="21"/>
      <c r="AZ183" s="20"/>
      <c r="BA183" s="21"/>
      <c r="BB183" s="20"/>
      <c r="BD183" s="23"/>
    </row>
    <row r="184" spans="51:56" x14ac:dyDescent="0.25">
      <c r="AY184" s="21"/>
      <c r="AZ184" s="20"/>
      <c r="BA184" s="21"/>
      <c r="BB184" s="20"/>
      <c r="BD184" s="23"/>
    </row>
    <row r="185" spans="51:56" x14ac:dyDescent="0.25">
      <c r="AY185" s="21"/>
      <c r="AZ185" s="20"/>
      <c r="BA185" s="21"/>
      <c r="BB185" s="20"/>
      <c r="BD185" s="23"/>
    </row>
    <row r="186" spans="51:56" x14ac:dyDescent="0.25">
      <c r="AY186" s="21"/>
      <c r="AZ186" s="20"/>
      <c r="BA186" s="21"/>
      <c r="BB186" s="20"/>
      <c r="BD186" s="23"/>
    </row>
    <row r="187" spans="51:56" x14ac:dyDescent="0.25">
      <c r="AY187" s="21"/>
      <c r="AZ187" s="20"/>
      <c r="BA187" s="21"/>
      <c r="BB187" s="20"/>
      <c r="BD187" s="23"/>
    </row>
    <row r="188" spans="51:56" x14ac:dyDescent="0.25">
      <c r="AY188" s="21"/>
      <c r="AZ188" s="20"/>
      <c r="BA188" s="21"/>
      <c r="BB188" s="20"/>
      <c r="BD188" s="23"/>
    </row>
    <row r="189" spans="51:56" x14ac:dyDescent="0.25">
      <c r="AY189" s="21"/>
      <c r="AZ189" s="20"/>
      <c r="BA189" s="21"/>
      <c r="BB189" s="20"/>
      <c r="BD189" s="23"/>
    </row>
    <row r="190" spans="51:56" x14ac:dyDescent="0.25">
      <c r="AY190" s="21"/>
      <c r="AZ190" s="20"/>
      <c r="BA190" s="21"/>
      <c r="BB190" s="20"/>
      <c r="BD190" s="23"/>
    </row>
    <row r="191" spans="51:56" x14ac:dyDescent="0.25">
      <c r="AY191" s="21"/>
      <c r="AZ191" s="20"/>
      <c r="BA191" s="21"/>
      <c r="BB191" s="20"/>
      <c r="BD191" s="23"/>
    </row>
    <row r="192" spans="51:56" x14ac:dyDescent="0.25">
      <c r="AY192" s="21"/>
      <c r="AZ192" s="20"/>
      <c r="BA192" s="21"/>
      <c r="BB192" s="20"/>
      <c r="BD192" s="23"/>
    </row>
    <row r="193" spans="51:56" x14ac:dyDescent="0.25">
      <c r="AY193" s="21"/>
      <c r="AZ193" s="20"/>
      <c r="BA193" s="21"/>
      <c r="BB193" s="20"/>
      <c r="BD193" s="23"/>
    </row>
    <row r="194" spans="51:56" x14ac:dyDescent="0.25">
      <c r="AY194" s="21"/>
      <c r="AZ194" s="20"/>
      <c r="BA194" s="21"/>
      <c r="BB194" s="20"/>
      <c r="BD194" s="23"/>
    </row>
    <row r="195" spans="51:56" x14ac:dyDescent="0.25">
      <c r="AY195" s="21"/>
      <c r="AZ195" s="20"/>
      <c r="BA195" s="21"/>
      <c r="BB195" s="20"/>
      <c r="BD195" s="23"/>
    </row>
    <row r="196" spans="51:56" x14ac:dyDescent="0.25">
      <c r="AY196" s="21"/>
      <c r="AZ196" s="20"/>
      <c r="BA196" s="21"/>
      <c r="BB196" s="20"/>
      <c r="BD196" s="23"/>
    </row>
    <row r="197" spans="51:56" x14ac:dyDescent="0.25">
      <c r="AY197" s="21"/>
      <c r="AZ197" s="20"/>
      <c r="BA197" s="21"/>
      <c r="BB197" s="20"/>
      <c r="BD197" s="23"/>
    </row>
    <row r="198" spans="51:56" x14ac:dyDescent="0.25">
      <c r="AY198" s="21"/>
      <c r="AZ198" s="20"/>
      <c r="BA198" s="21"/>
      <c r="BB198" s="20"/>
      <c r="BD198" s="23"/>
    </row>
    <row r="199" spans="51:56" x14ac:dyDescent="0.25">
      <c r="AY199" s="21"/>
      <c r="AZ199" s="20"/>
      <c r="BA199" s="21"/>
      <c r="BB199" s="20"/>
      <c r="BD199" s="23"/>
    </row>
    <row r="200" spans="51:56" x14ac:dyDescent="0.25">
      <c r="AY200" s="21"/>
      <c r="AZ200" s="20"/>
      <c r="BA200" s="21"/>
      <c r="BB200" s="20"/>
      <c r="BD200" s="23"/>
    </row>
    <row r="201" spans="51:56" x14ac:dyDescent="0.25">
      <c r="AY201" s="21"/>
      <c r="AZ201" s="20"/>
      <c r="BA201" s="21"/>
      <c r="BB201" s="20"/>
      <c r="BD201" s="23"/>
    </row>
    <row r="202" spans="51:56" x14ac:dyDescent="0.25">
      <c r="AY202" s="21"/>
      <c r="AZ202" s="20"/>
      <c r="BA202" s="21"/>
      <c r="BB202" s="20"/>
      <c r="BD202" s="23"/>
    </row>
    <row r="203" spans="51:56" x14ac:dyDescent="0.2">
      <c r="AY203" s="32"/>
      <c r="AZ203" s="33"/>
      <c r="BA203" s="32"/>
      <c r="BB203" s="33"/>
      <c r="BD203" s="34"/>
    </row>
    <row r="204" spans="51:56" x14ac:dyDescent="0.2">
      <c r="AY204" s="35"/>
      <c r="AZ204" s="35"/>
      <c r="BA204" s="35"/>
      <c r="BB204" s="35"/>
      <c r="BD204" s="36"/>
    </row>
    <row r="205" spans="51:56" x14ac:dyDescent="0.2">
      <c r="AY205" s="35"/>
      <c r="AZ205" s="35"/>
      <c r="BA205" s="35"/>
      <c r="BB205" s="35"/>
      <c r="BD205" s="36"/>
    </row>
    <row r="206" spans="51:56" x14ac:dyDescent="0.2">
      <c r="AY206" s="35"/>
      <c r="AZ206" s="35"/>
      <c r="BA206" s="35"/>
      <c r="BB206" s="35"/>
      <c r="BD206" s="36"/>
    </row>
    <row r="207" spans="51:56" x14ac:dyDescent="0.2">
      <c r="AY207" s="35"/>
      <c r="AZ207" s="35"/>
      <c r="BA207" s="35"/>
      <c r="BB207" s="35"/>
      <c r="BD207" s="36"/>
    </row>
    <row r="208" spans="51:56" x14ac:dyDescent="0.2">
      <c r="AY208" s="35"/>
      <c r="AZ208" s="35"/>
      <c r="BA208" s="35"/>
      <c r="BB208" s="35"/>
      <c r="BD208" s="36"/>
    </row>
    <row r="209" spans="51:56" x14ac:dyDescent="0.2">
      <c r="AY209" s="35"/>
      <c r="AZ209" s="35"/>
      <c r="BA209" s="35"/>
      <c r="BB209" s="35"/>
      <c r="BD209" s="36"/>
    </row>
    <row r="210" spans="51:56" x14ac:dyDescent="0.2">
      <c r="AY210" s="35"/>
      <c r="AZ210" s="35"/>
      <c r="BA210" s="35"/>
      <c r="BB210" s="35"/>
      <c r="BD210" s="36"/>
    </row>
    <row r="211" spans="51:56" x14ac:dyDescent="0.2">
      <c r="AY211" s="35"/>
      <c r="AZ211" s="35"/>
      <c r="BA211" s="35"/>
      <c r="BB211" s="35"/>
      <c r="BD211" s="36"/>
    </row>
    <row r="212" spans="51:56" x14ac:dyDescent="0.2">
      <c r="AY212" s="35"/>
      <c r="AZ212" s="35"/>
      <c r="BA212" s="35"/>
      <c r="BB212" s="35"/>
      <c r="BD212" s="36"/>
    </row>
    <row r="213" spans="51:56" x14ac:dyDescent="0.2">
      <c r="AY213" s="35"/>
      <c r="AZ213" s="35"/>
      <c r="BA213" s="35"/>
      <c r="BB213" s="35"/>
      <c r="BD213" s="36"/>
    </row>
    <row r="214" spans="51:56" x14ac:dyDescent="0.2">
      <c r="AY214" s="35"/>
      <c r="AZ214" s="35"/>
      <c r="BA214" s="35"/>
      <c r="BB214" s="35"/>
      <c r="BD214" s="36"/>
    </row>
    <row r="215" spans="51:56" x14ac:dyDescent="0.2">
      <c r="AY215" s="35"/>
      <c r="AZ215" s="35"/>
      <c r="BA215" s="35"/>
      <c r="BB215" s="35"/>
      <c r="BD215" s="36"/>
    </row>
    <row r="216" spans="51:56" x14ac:dyDescent="0.2">
      <c r="AY216" s="35"/>
      <c r="AZ216" s="35"/>
      <c r="BA216" s="35"/>
      <c r="BB216" s="35"/>
      <c r="BD216" s="36"/>
    </row>
    <row r="217" spans="51:56" x14ac:dyDescent="0.2">
      <c r="AY217" s="35"/>
      <c r="AZ217" s="35"/>
      <c r="BA217" s="35"/>
      <c r="BB217" s="35"/>
      <c r="BD217" s="36"/>
    </row>
    <row r="218" spans="51:56" x14ac:dyDescent="0.2">
      <c r="AY218" s="35"/>
      <c r="AZ218" s="35"/>
      <c r="BA218" s="35"/>
      <c r="BB218" s="35"/>
      <c r="BD218" s="36"/>
    </row>
    <row r="219" spans="51:56" x14ac:dyDescent="0.2">
      <c r="AY219" s="35"/>
      <c r="AZ219" s="35"/>
      <c r="BA219" s="35"/>
      <c r="BB219" s="35"/>
      <c r="BD219" s="36"/>
    </row>
    <row r="220" spans="51:56" x14ac:dyDescent="0.2">
      <c r="AY220" s="35"/>
      <c r="AZ220" s="35"/>
      <c r="BA220" s="35"/>
      <c r="BB220" s="35"/>
      <c r="BD220" s="36"/>
    </row>
    <row r="221" spans="51:56" x14ac:dyDescent="0.2">
      <c r="AY221" s="35"/>
      <c r="AZ221" s="35"/>
      <c r="BA221" s="35"/>
      <c r="BB221" s="35"/>
      <c r="BD221" s="36"/>
    </row>
    <row r="222" spans="51:56" x14ac:dyDescent="0.2">
      <c r="AY222" s="35"/>
      <c r="AZ222" s="35"/>
      <c r="BA222" s="35"/>
      <c r="BB222" s="35"/>
      <c r="BD222" s="36"/>
    </row>
    <row r="223" spans="51:56" x14ac:dyDescent="0.2">
      <c r="AY223" s="35"/>
      <c r="AZ223" s="35"/>
      <c r="BA223" s="35"/>
      <c r="BB223" s="35"/>
      <c r="BD223" s="36"/>
    </row>
    <row r="224" spans="51:56" x14ac:dyDescent="0.2">
      <c r="AY224" s="35"/>
      <c r="AZ224" s="35"/>
      <c r="BA224" s="35"/>
      <c r="BB224" s="35"/>
      <c r="BD224" s="36"/>
    </row>
    <row r="225" spans="51:56" x14ac:dyDescent="0.2">
      <c r="AY225" s="35"/>
      <c r="AZ225" s="35"/>
      <c r="BA225" s="35"/>
      <c r="BB225" s="35"/>
      <c r="BD225" s="36"/>
    </row>
    <row r="226" spans="51:56" x14ac:dyDescent="0.2">
      <c r="AY226" s="35"/>
      <c r="AZ226" s="35"/>
      <c r="BA226" s="35"/>
      <c r="BB226" s="35"/>
      <c r="BD226" s="36"/>
    </row>
    <row r="227" spans="51:56" x14ac:dyDescent="0.2">
      <c r="AY227" s="35"/>
      <c r="AZ227" s="35"/>
      <c r="BA227" s="35"/>
      <c r="BB227" s="35"/>
      <c r="BD227" s="36"/>
    </row>
    <row r="228" spans="51:56" x14ac:dyDescent="0.2">
      <c r="AY228" s="35"/>
      <c r="AZ228" s="35"/>
      <c r="BA228" s="35"/>
      <c r="BB228" s="35"/>
      <c r="BD228" s="36"/>
    </row>
    <row r="229" spans="51:56" x14ac:dyDescent="0.2">
      <c r="AY229" s="35"/>
      <c r="AZ229" s="35"/>
      <c r="BA229" s="35"/>
      <c r="BB229" s="35"/>
      <c r="BD229" s="36"/>
    </row>
    <row r="230" spans="51:56" x14ac:dyDescent="0.2">
      <c r="AY230" s="35"/>
      <c r="AZ230" s="35"/>
      <c r="BA230" s="35"/>
      <c r="BB230" s="35"/>
      <c r="BD230" s="36"/>
    </row>
    <row r="231" spans="51:56" x14ac:dyDescent="0.2">
      <c r="AY231" s="35"/>
      <c r="AZ231" s="35"/>
      <c r="BA231" s="35"/>
      <c r="BB231" s="35"/>
      <c r="BD231" s="36"/>
    </row>
    <row r="232" spans="51:56" x14ac:dyDescent="0.2">
      <c r="AY232" s="35"/>
      <c r="AZ232" s="35"/>
      <c r="BA232" s="35"/>
      <c r="BB232" s="35"/>
      <c r="BD232" s="36"/>
    </row>
    <row r="233" spans="51:56" x14ac:dyDescent="0.2">
      <c r="AY233" s="35"/>
      <c r="AZ233" s="35"/>
      <c r="BA233" s="35"/>
      <c r="BB233" s="35"/>
      <c r="BD233" s="36"/>
    </row>
    <row r="234" spans="51:56" x14ac:dyDescent="0.2">
      <c r="AY234" s="35"/>
      <c r="AZ234" s="35"/>
      <c r="BA234" s="35"/>
      <c r="BB234" s="35"/>
      <c r="BD234" s="36"/>
    </row>
    <row r="235" spans="51:56" x14ac:dyDescent="0.2">
      <c r="AY235" s="35"/>
      <c r="AZ235" s="35"/>
      <c r="BA235" s="35"/>
      <c r="BB235" s="35"/>
      <c r="BD235" s="36"/>
    </row>
    <row r="236" spans="51:56" x14ac:dyDescent="0.2">
      <c r="AY236" s="35"/>
      <c r="AZ236" s="35"/>
      <c r="BA236" s="35"/>
      <c r="BB236" s="35"/>
      <c r="BD236" s="36"/>
    </row>
    <row r="237" spans="51:56" x14ac:dyDescent="0.2">
      <c r="AY237" s="35"/>
      <c r="AZ237" s="35"/>
      <c r="BA237" s="35"/>
      <c r="BB237" s="35"/>
      <c r="BD237" s="36"/>
    </row>
    <row r="238" spans="51:56" x14ac:dyDescent="0.2">
      <c r="AY238" s="35"/>
      <c r="AZ238" s="35"/>
      <c r="BA238" s="35"/>
      <c r="BB238" s="35"/>
      <c r="BD238" s="36"/>
    </row>
    <row r="239" spans="51:56" x14ac:dyDescent="0.2">
      <c r="AY239" s="35"/>
      <c r="AZ239" s="35"/>
      <c r="BA239" s="35"/>
      <c r="BB239" s="35"/>
      <c r="BD239" s="36"/>
    </row>
    <row r="240" spans="51:56" x14ac:dyDescent="0.2">
      <c r="AY240" s="35"/>
      <c r="AZ240" s="35"/>
      <c r="BA240" s="35"/>
      <c r="BB240" s="35"/>
      <c r="BD240" s="36"/>
    </row>
    <row r="241" spans="51:56" x14ac:dyDescent="0.2">
      <c r="AY241" s="35"/>
      <c r="AZ241" s="35"/>
      <c r="BA241" s="35"/>
      <c r="BB241" s="35"/>
      <c r="BD241" s="36"/>
    </row>
    <row r="242" spans="51:56" x14ac:dyDescent="0.2">
      <c r="AY242" s="35"/>
      <c r="AZ242" s="35"/>
      <c r="BA242" s="35"/>
      <c r="BB242" s="35"/>
      <c r="BD242" s="36"/>
    </row>
    <row r="243" spans="51:56" x14ac:dyDescent="0.2">
      <c r="AY243" s="35"/>
      <c r="AZ243" s="35"/>
      <c r="BA243" s="35"/>
      <c r="BB243" s="35"/>
      <c r="BD243" s="36"/>
    </row>
    <row r="244" spans="51:56" x14ac:dyDescent="0.2">
      <c r="AY244" s="35"/>
      <c r="AZ244" s="35"/>
      <c r="BA244" s="35"/>
      <c r="BB244" s="35"/>
      <c r="BD244" s="36"/>
    </row>
    <row r="245" spans="51:56" x14ac:dyDescent="0.2">
      <c r="AY245" s="35"/>
      <c r="AZ245" s="35"/>
      <c r="BA245" s="35"/>
      <c r="BB245" s="35"/>
      <c r="BD245" s="36"/>
    </row>
    <row r="246" spans="51:56" x14ac:dyDescent="0.2">
      <c r="AY246" s="35"/>
      <c r="AZ246" s="35"/>
      <c r="BA246" s="35"/>
      <c r="BB246" s="35"/>
      <c r="BD246" s="36"/>
    </row>
    <row r="247" spans="51:56" x14ac:dyDescent="0.2">
      <c r="AY247" s="35"/>
      <c r="AZ247" s="35"/>
      <c r="BA247" s="35"/>
      <c r="BB247" s="35"/>
      <c r="BD247" s="36"/>
    </row>
    <row r="248" spans="51:56" x14ac:dyDescent="0.2">
      <c r="AY248" s="35"/>
      <c r="AZ248" s="35"/>
      <c r="BA248" s="35"/>
      <c r="BB248" s="35"/>
      <c r="BD248" s="36"/>
    </row>
    <row r="249" spans="51:56" x14ac:dyDescent="0.2">
      <c r="AY249" s="35"/>
      <c r="AZ249" s="35"/>
      <c r="BA249" s="35"/>
      <c r="BB249" s="35"/>
      <c r="BD249" s="36"/>
    </row>
    <row r="250" spans="51:56" x14ac:dyDescent="0.2">
      <c r="AY250" s="35"/>
      <c r="AZ250" s="35"/>
      <c r="BA250" s="35"/>
      <c r="BB250" s="35"/>
      <c r="BD250" s="36"/>
    </row>
    <row r="251" spans="51:56" x14ac:dyDescent="0.2">
      <c r="AY251" s="35"/>
      <c r="AZ251" s="35"/>
      <c r="BA251" s="35"/>
      <c r="BB251" s="35"/>
      <c r="BD251" s="36"/>
    </row>
    <row r="252" spans="51:56" x14ac:dyDescent="0.2">
      <c r="AY252" s="35"/>
      <c r="AZ252" s="35"/>
      <c r="BA252" s="35"/>
      <c r="BB252" s="35"/>
      <c r="BD252" s="36"/>
    </row>
    <row r="253" spans="51:56" x14ac:dyDescent="0.2">
      <c r="AY253" s="35"/>
      <c r="AZ253" s="35"/>
      <c r="BA253" s="35"/>
      <c r="BB253" s="35"/>
      <c r="BD253" s="36"/>
    </row>
    <row r="254" spans="51:56" x14ac:dyDescent="0.2">
      <c r="AY254" s="35"/>
      <c r="AZ254" s="35"/>
      <c r="BA254" s="35"/>
      <c r="BB254" s="35"/>
      <c r="BD254" s="36"/>
    </row>
    <row r="255" spans="51:56" x14ac:dyDescent="0.2">
      <c r="AY255" s="35"/>
      <c r="AZ255" s="35"/>
      <c r="BA255" s="35"/>
      <c r="BB255" s="35"/>
      <c r="BD255" s="36"/>
    </row>
    <row r="256" spans="51:56" x14ac:dyDescent="0.2">
      <c r="AY256" s="35"/>
      <c r="AZ256" s="35"/>
      <c r="BA256" s="35"/>
      <c r="BB256" s="35"/>
      <c r="BD256" s="36"/>
    </row>
    <row r="257" spans="51:56" x14ac:dyDescent="0.2">
      <c r="AY257" s="35"/>
      <c r="AZ257" s="35"/>
      <c r="BA257" s="35"/>
      <c r="BB257" s="35"/>
      <c r="BD257" s="36"/>
    </row>
    <row r="258" spans="51:56" x14ac:dyDescent="0.2">
      <c r="AY258" s="35"/>
      <c r="AZ258" s="35"/>
      <c r="BA258" s="35"/>
      <c r="BB258" s="35"/>
      <c r="BD258" s="36"/>
    </row>
    <row r="259" spans="51:56" x14ac:dyDescent="0.2">
      <c r="AY259" s="35"/>
      <c r="AZ259" s="35"/>
      <c r="BA259" s="35"/>
      <c r="BB259" s="35"/>
      <c r="BD259" s="36"/>
    </row>
    <row r="260" spans="51:56" x14ac:dyDescent="0.2">
      <c r="AY260" s="35"/>
      <c r="AZ260" s="35"/>
      <c r="BA260" s="35"/>
      <c r="BB260" s="35"/>
      <c r="BD260" s="36"/>
    </row>
    <row r="261" spans="51:56" x14ac:dyDescent="0.2">
      <c r="AY261" s="35"/>
      <c r="AZ261" s="35"/>
      <c r="BA261" s="35"/>
      <c r="BB261" s="35"/>
      <c r="BD261" s="36"/>
    </row>
    <row r="262" spans="51:56" x14ac:dyDescent="0.2">
      <c r="AY262" s="35"/>
      <c r="AZ262" s="35"/>
      <c r="BA262" s="35"/>
      <c r="BB262" s="35"/>
      <c r="BD262" s="36"/>
    </row>
    <row r="263" spans="51:56" x14ac:dyDescent="0.2">
      <c r="AY263" s="35"/>
      <c r="AZ263" s="35"/>
      <c r="BA263" s="35"/>
      <c r="BB263" s="35"/>
      <c r="BD263" s="36"/>
    </row>
    <row r="264" spans="51:56" x14ac:dyDescent="0.2">
      <c r="AY264" s="35"/>
      <c r="AZ264" s="35"/>
      <c r="BA264" s="35"/>
      <c r="BB264" s="35"/>
      <c r="BD264" s="36"/>
    </row>
    <row r="265" spans="51:56" x14ac:dyDescent="0.2">
      <c r="AY265" s="35"/>
      <c r="AZ265" s="35"/>
      <c r="BA265" s="35"/>
      <c r="BB265" s="35"/>
      <c r="BD265" s="36"/>
    </row>
    <row r="266" spans="51:56" x14ac:dyDescent="0.2">
      <c r="AY266" s="35"/>
      <c r="AZ266" s="35"/>
      <c r="BA266" s="35"/>
      <c r="BB266" s="35"/>
      <c r="BD266" s="36"/>
    </row>
    <row r="267" spans="51:56" x14ac:dyDescent="0.2">
      <c r="AY267" s="35"/>
      <c r="AZ267" s="35"/>
      <c r="BA267" s="35"/>
      <c r="BB267" s="35"/>
      <c r="BD267" s="36"/>
    </row>
    <row r="268" spans="51:56" x14ac:dyDescent="0.2">
      <c r="AY268" s="35"/>
      <c r="AZ268" s="35"/>
      <c r="BA268" s="35"/>
      <c r="BB268" s="35"/>
      <c r="BD268" s="36"/>
    </row>
    <row r="269" spans="51:56" x14ac:dyDescent="0.2">
      <c r="AY269" s="35"/>
      <c r="AZ269" s="35"/>
      <c r="BA269" s="35"/>
      <c r="BB269" s="35"/>
      <c r="BD269" s="36"/>
    </row>
    <row r="270" spans="51:56" x14ac:dyDescent="0.2">
      <c r="AY270" s="35"/>
      <c r="AZ270" s="35"/>
      <c r="BA270" s="35"/>
      <c r="BB270" s="35"/>
      <c r="BD270" s="36"/>
    </row>
    <row r="271" spans="51:56" x14ac:dyDescent="0.2">
      <c r="AY271" s="35"/>
      <c r="AZ271" s="35"/>
      <c r="BA271" s="35"/>
      <c r="BB271" s="35"/>
      <c r="BD271" s="36"/>
    </row>
    <row r="272" spans="51:56" x14ac:dyDescent="0.2">
      <c r="AY272" s="35"/>
      <c r="AZ272" s="35"/>
      <c r="BA272" s="35"/>
      <c r="BB272" s="35"/>
      <c r="BD272" s="36"/>
    </row>
    <row r="273" spans="51:56" x14ac:dyDescent="0.2">
      <c r="AY273" s="35"/>
      <c r="AZ273" s="35"/>
      <c r="BA273" s="35"/>
      <c r="BB273" s="35"/>
      <c r="BD273" s="36"/>
    </row>
    <row r="274" spans="51:56" x14ac:dyDescent="0.2">
      <c r="AY274" s="35"/>
      <c r="AZ274" s="35"/>
      <c r="BA274" s="35"/>
      <c r="BB274" s="35"/>
      <c r="BD274" s="36"/>
    </row>
    <row r="275" spans="51:56" x14ac:dyDescent="0.2">
      <c r="AY275" s="35"/>
      <c r="AZ275" s="35"/>
      <c r="BA275" s="35"/>
      <c r="BB275" s="35"/>
      <c r="BD275" s="36"/>
    </row>
    <row r="276" spans="51:56" x14ac:dyDescent="0.2">
      <c r="AY276" s="35"/>
      <c r="AZ276" s="35"/>
      <c r="BA276" s="35"/>
      <c r="BB276" s="35"/>
      <c r="BD276" s="36"/>
    </row>
    <row r="277" spans="51:56" x14ac:dyDescent="0.2">
      <c r="AY277" s="35"/>
      <c r="AZ277" s="35"/>
      <c r="BA277" s="35"/>
      <c r="BB277" s="35"/>
      <c r="BD277" s="36"/>
    </row>
    <row r="278" spans="51:56" x14ac:dyDescent="0.2">
      <c r="AY278" s="35"/>
      <c r="AZ278" s="35"/>
      <c r="BA278" s="35"/>
      <c r="BB278" s="35"/>
      <c r="BD278" s="36"/>
    </row>
    <row r="279" spans="51:56" x14ac:dyDescent="0.2">
      <c r="AY279" s="35"/>
      <c r="AZ279" s="35"/>
      <c r="BA279" s="35"/>
      <c r="BB279" s="35"/>
      <c r="BD279" s="36"/>
    </row>
    <row r="280" spans="51:56" x14ac:dyDescent="0.2">
      <c r="AY280" s="35"/>
      <c r="AZ280" s="35"/>
      <c r="BA280" s="35"/>
      <c r="BB280" s="35"/>
      <c r="BD280" s="36"/>
    </row>
    <row r="281" spans="51:56" x14ac:dyDescent="0.2">
      <c r="AY281" s="35"/>
      <c r="AZ281" s="35"/>
      <c r="BA281" s="35"/>
      <c r="BB281" s="35"/>
      <c r="BD281" s="36"/>
    </row>
    <row r="282" spans="51:56" x14ac:dyDescent="0.2">
      <c r="AY282" s="35"/>
      <c r="AZ282" s="35"/>
      <c r="BA282" s="35"/>
      <c r="BB282" s="35"/>
      <c r="BD282" s="36"/>
    </row>
    <row r="283" spans="51:56" x14ac:dyDescent="0.2">
      <c r="AY283" s="35"/>
      <c r="AZ283" s="35"/>
      <c r="BA283" s="35"/>
      <c r="BB283" s="35"/>
      <c r="BD283" s="36"/>
    </row>
    <row r="284" spans="51:56" x14ac:dyDescent="0.2">
      <c r="AY284" s="35"/>
      <c r="AZ284" s="35"/>
      <c r="BA284" s="35"/>
      <c r="BB284" s="35"/>
      <c r="BD284" s="36"/>
    </row>
    <row r="285" spans="51:56" x14ac:dyDescent="0.2">
      <c r="AY285" s="35"/>
      <c r="AZ285" s="35"/>
      <c r="BA285" s="35"/>
      <c r="BB285" s="35"/>
      <c r="BD285" s="36"/>
    </row>
    <row r="286" spans="51:56" x14ac:dyDescent="0.2">
      <c r="AY286" s="35"/>
      <c r="AZ286" s="35"/>
      <c r="BA286" s="35"/>
      <c r="BB286" s="35"/>
      <c r="BD286" s="36"/>
    </row>
    <row r="287" spans="51:56" x14ac:dyDescent="0.2">
      <c r="AY287" s="35"/>
      <c r="AZ287" s="35"/>
      <c r="BA287" s="35"/>
      <c r="BB287" s="35"/>
      <c r="BD287" s="36"/>
    </row>
    <row r="288" spans="51:56" x14ac:dyDescent="0.2">
      <c r="AY288" s="35"/>
      <c r="AZ288" s="35"/>
      <c r="BA288" s="35"/>
      <c r="BB288" s="35"/>
      <c r="BD288" s="36"/>
    </row>
    <row r="289" spans="51:56" x14ac:dyDescent="0.2">
      <c r="AY289" s="35"/>
      <c r="AZ289" s="35"/>
      <c r="BA289" s="35"/>
      <c r="BB289" s="35"/>
      <c r="BD289" s="36"/>
    </row>
    <row r="290" spans="51:56" x14ac:dyDescent="0.2">
      <c r="AY290" s="35"/>
      <c r="AZ290" s="35"/>
      <c r="BA290" s="35"/>
      <c r="BB290" s="35"/>
      <c r="BD290" s="36"/>
    </row>
    <row r="291" spans="51:56" x14ac:dyDescent="0.2">
      <c r="AY291" s="35"/>
      <c r="AZ291" s="35"/>
      <c r="BA291" s="35"/>
      <c r="BB291" s="35"/>
      <c r="BD291" s="36"/>
    </row>
    <row r="292" spans="51:56" x14ac:dyDescent="0.2">
      <c r="AY292" s="35"/>
      <c r="AZ292" s="35"/>
      <c r="BA292" s="35"/>
      <c r="BB292" s="35"/>
      <c r="BD292" s="36"/>
    </row>
    <row r="293" spans="51:56" x14ac:dyDescent="0.2">
      <c r="AY293" s="35"/>
      <c r="AZ293" s="35"/>
      <c r="BA293" s="35"/>
      <c r="BB293" s="35"/>
      <c r="BD293" s="36"/>
    </row>
    <row r="294" spans="51:56" x14ac:dyDescent="0.2">
      <c r="AY294" s="35"/>
      <c r="AZ294" s="35"/>
      <c r="BA294" s="35"/>
      <c r="BB294" s="35"/>
      <c r="BD294" s="36"/>
    </row>
    <row r="295" spans="51:56" x14ac:dyDescent="0.2">
      <c r="AY295" s="35"/>
      <c r="AZ295" s="35"/>
      <c r="BA295" s="35"/>
      <c r="BB295" s="35"/>
      <c r="BD295" s="36"/>
    </row>
    <row r="296" spans="51:56" x14ac:dyDescent="0.2">
      <c r="AY296" s="35"/>
      <c r="AZ296" s="35"/>
      <c r="BA296" s="35"/>
      <c r="BB296" s="35"/>
      <c r="BD296" s="36"/>
    </row>
    <row r="297" spans="51:56" x14ac:dyDescent="0.2">
      <c r="AY297" s="35"/>
      <c r="AZ297" s="35"/>
      <c r="BA297" s="35"/>
      <c r="BB297" s="35"/>
      <c r="BD297" s="36"/>
    </row>
    <row r="298" spans="51:56" x14ac:dyDescent="0.2">
      <c r="AY298" s="35"/>
      <c r="AZ298" s="35"/>
      <c r="BA298" s="35"/>
      <c r="BB298" s="35"/>
      <c r="BD298" s="36"/>
    </row>
    <row r="299" spans="51:56" x14ac:dyDescent="0.2">
      <c r="AY299" s="35"/>
      <c r="AZ299" s="35"/>
      <c r="BA299" s="35"/>
      <c r="BB299" s="35"/>
      <c r="BD299" s="36"/>
    </row>
    <row r="300" spans="51:56" x14ac:dyDescent="0.2">
      <c r="AY300" s="35"/>
      <c r="AZ300" s="35"/>
      <c r="BA300" s="35"/>
      <c r="BB300" s="35"/>
      <c r="BD300" s="36"/>
    </row>
    <row r="301" spans="51:56" x14ac:dyDescent="0.2">
      <c r="AY301" s="35"/>
      <c r="AZ301" s="35"/>
      <c r="BA301" s="35"/>
      <c r="BB301" s="35"/>
      <c r="BD301" s="36"/>
    </row>
    <row r="302" spans="51:56" x14ac:dyDescent="0.2">
      <c r="AY302" s="35"/>
      <c r="AZ302" s="35"/>
      <c r="BA302" s="35"/>
      <c r="BB302" s="35"/>
      <c r="BD302" s="36"/>
    </row>
    <row r="303" spans="51:56" x14ac:dyDescent="0.2">
      <c r="AY303" s="35"/>
      <c r="AZ303" s="35"/>
      <c r="BA303" s="35"/>
      <c r="BB303" s="35"/>
      <c r="BD303" s="36"/>
    </row>
    <row r="304" spans="51:56" x14ac:dyDescent="0.2">
      <c r="AY304" s="35"/>
      <c r="AZ304" s="35"/>
      <c r="BA304" s="35"/>
      <c r="BB304" s="35"/>
      <c r="BD304" s="36"/>
    </row>
    <row r="305" spans="51:56" x14ac:dyDescent="0.2">
      <c r="AY305" s="35"/>
      <c r="AZ305" s="35"/>
      <c r="BA305" s="35"/>
      <c r="BB305" s="35"/>
      <c r="BD305" s="36"/>
    </row>
    <row r="306" spans="51:56" x14ac:dyDescent="0.2">
      <c r="AY306" s="35"/>
      <c r="AZ306" s="35"/>
      <c r="BA306" s="35"/>
      <c r="BB306" s="35"/>
      <c r="BD306" s="36"/>
    </row>
    <row r="307" spans="51:56" x14ac:dyDescent="0.2">
      <c r="AY307" s="35"/>
      <c r="AZ307" s="35"/>
      <c r="BA307" s="35"/>
      <c r="BB307" s="35"/>
      <c r="BD307" s="36"/>
    </row>
    <row r="308" spans="51:56" x14ac:dyDescent="0.2">
      <c r="AY308" s="35"/>
      <c r="AZ308" s="35"/>
      <c r="BA308" s="35"/>
      <c r="BB308" s="35"/>
      <c r="BD308" s="36"/>
    </row>
    <row r="309" spans="51:56" x14ac:dyDescent="0.2">
      <c r="AY309" s="35"/>
      <c r="AZ309" s="35"/>
      <c r="BA309" s="35"/>
      <c r="BB309" s="35"/>
      <c r="BD309" s="36"/>
    </row>
    <row r="310" spans="51:56" x14ac:dyDescent="0.2">
      <c r="AY310" s="35"/>
      <c r="AZ310" s="35"/>
      <c r="BA310" s="35"/>
      <c r="BB310" s="35"/>
      <c r="BD310" s="36"/>
    </row>
    <row r="311" spans="51:56" x14ac:dyDescent="0.2">
      <c r="AY311" s="35"/>
      <c r="AZ311" s="35"/>
      <c r="BA311" s="35"/>
      <c r="BB311" s="35"/>
      <c r="BD311" s="36"/>
    </row>
    <row r="312" spans="51:56" x14ac:dyDescent="0.2">
      <c r="AY312" s="35"/>
      <c r="AZ312" s="35"/>
      <c r="BA312" s="35"/>
      <c r="BB312" s="35"/>
      <c r="BD312" s="36"/>
    </row>
    <row r="313" spans="51:56" x14ac:dyDescent="0.2">
      <c r="AY313" s="35"/>
      <c r="AZ313" s="35"/>
      <c r="BA313" s="35"/>
      <c r="BB313" s="35"/>
      <c r="BD313" s="36"/>
    </row>
    <row r="314" spans="51:56" x14ac:dyDescent="0.2">
      <c r="AY314" s="35"/>
      <c r="AZ314" s="35"/>
      <c r="BA314" s="35"/>
      <c r="BB314" s="35"/>
      <c r="BD314" s="36"/>
    </row>
    <row r="315" spans="51:56" x14ac:dyDescent="0.2">
      <c r="AY315" s="35"/>
      <c r="AZ315" s="35"/>
      <c r="BA315" s="35"/>
      <c r="BB315" s="35"/>
      <c r="BD315" s="36"/>
    </row>
    <row r="316" spans="51:56" x14ac:dyDescent="0.2">
      <c r="AY316" s="35"/>
      <c r="AZ316" s="35"/>
      <c r="BA316" s="35"/>
      <c r="BB316" s="35"/>
      <c r="BD316" s="36"/>
    </row>
    <row r="317" spans="51:56" x14ac:dyDescent="0.2">
      <c r="AY317" s="35"/>
      <c r="AZ317" s="35"/>
      <c r="BA317" s="35"/>
      <c r="BB317" s="35"/>
      <c r="BD317" s="36"/>
    </row>
    <row r="318" spans="51:56" x14ac:dyDescent="0.2">
      <c r="AY318" s="35"/>
      <c r="AZ318" s="35"/>
      <c r="BA318" s="35"/>
      <c r="BB318" s="35"/>
      <c r="BD318" s="36"/>
    </row>
    <row r="319" spans="51:56" x14ac:dyDescent="0.2">
      <c r="AY319" s="35"/>
      <c r="AZ319" s="35"/>
      <c r="BA319" s="35"/>
      <c r="BB319" s="35"/>
      <c r="BD319" s="36"/>
    </row>
    <row r="320" spans="51:56" x14ac:dyDescent="0.2">
      <c r="AY320" s="35"/>
      <c r="AZ320" s="35"/>
      <c r="BA320" s="35"/>
      <c r="BB320" s="35"/>
      <c r="BD320" s="36"/>
    </row>
    <row r="321" spans="51:56" x14ac:dyDescent="0.2">
      <c r="AY321" s="35"/>
      <c r="AZ321" s="35"/>
      <c r="BA321" s="35"/>
      <c r="BB321" s="35"/>
      <c r="BD321" s="36"/>
    </row>
    <row r="322" spans="51:56" x14ac:dyDescent="0.2">
      <c r="AY322" s="35"/>
      <c r="AZ322" s="35"/>
      <c r="BA322" s="35"/>
      <c r="BB322" s="35"/>
      <c r="BD322" s="36"/>
    </row>
    <row r="323" spans="51:56" x14ac:dyDescent="0.2">
      <c r="AY323" s="35"/>
      <c r="AZ323" s="35"/>
      <c r="BA323" s="35"/>
      <c r="BB323" s="35"/>
      <c r="BD323" s="36"/>
    </row>
    <row r="324" spans="51:56" x14ac:dyDescent="0.2">
      <c r="AY324" s="35"/>
      <c r="AZ324" s="35"/>
      <c r="BA324" s="35"/>
      <c r="BB324" s="35"/>
      <c r="BD324" s="36"/>
    </row>
    <row r="325" spans="51:56" x14ac:dyDescent="0.2">
      <c r="AY325" s="35"/>
      <c r="AZ325" s="35"/>
      <c r="BA325" s="35"/>
      <c r="BB325" s="35"/>
      <c r="BD325" s="36"/>
    </row>
    <row r="326" spans="51:56" x14ac:dyDescent="0.2">
      <c r="AY326" s="35"/>
      <c r="AZ326" s="35"/>
      <c r="BA326" s="35"/>
      <c r="BB326" s="35"/>
      <c r="BD326" s="36"/>
    </row>
    <row r="327" spans="51:56" x14ac:dyDescent="0.2">
      <c r="AY327" s="35"/>
      <c r="AZ327" s="35"/>
      <c r="BA327" s="35"/>
      <c r="BB327" s="35"/>
      <c r="BD327" s="36"/>
    </row>
    <row r="328" spans="51:56" x14ac:dyDescent="0.2">
      <c r="AY328" s="35"/>
      <c r="AZ328" s="35"/>
      <c r="BA328" s="35"/>
      <c r="BB328" s="35"/>
      <c r="BD328" s="36"/>
    </row>
    <row r="329" spans="51:56" x14ac:dyDescent="0.2">
      <c r="AY329" s="35"/>
      <c r="AZ329" s="35"/>
      <c r="BA329" s="35"/>
      <c r="BB329" s="35"/>
      <c r="BD329" s="36"/>
    </row>
    <row r="330" spans="51:56" x14ac:dyDescent="0.2">
      <c r="AY330" s="35"/>
      <c r="AZ330" s="35"/>
      <c r="BA330" s="35"/>
      <c r="BB330" s="35"/>
      <c r="BD330" s="36"/>
    </row>
    <row r="331" spans="51:56" x14ac:dyDescent="0.2">
      <c r="AY331" s="35"/>
      <c r="AZ331" s="35"/>
      <c r="BA331" s="35"/>
      <c r="BB331" s="35"/>
      <c r="BD331" s="36"/>
    </row>
    <row r="332" spans="51:56" x14ac:dyDescent="0.2">
      <c r="AY332" s="35"/>
      <c r="AZ332" s="35"/>
      <c r="BA332" s="35"/>
      <c r="BB332" s="35"/>
      <c r="BD332" s="36"/>
    </row>
    <row r="333" spans="51:56" x14ac:dyDescent="0.2">
      <c r="AY333" s="35"/>
      <c r="AZ333" s="35"/>
      <c r="BA333" s="35"/>
      <c r="BB333" s="35"/>
      <c r="BD333" s="36"/>
    </row>
    <row r="334" spans="51:56" x14ac:dyDescent="0.2">
      <c r="AY334" s="35"/>
      <c r="AZ334" s="35"/>
      <c r="BA334" s="35"/>
      <c r="BB334" s="35"/>
      <c r="BD334" s="36"/>
    </row>
    <row r="335" spans="51:56" x14ac:dyDescent="0.2">
      <c r="AY335" s="35"/>
      <c r="AZ335" s="35"/>
      <c r="BA335" s="35"/>
      <c r="BB335" s="35"/>
      <c r="BD335" s="36"/>
    </row>
    <row r="336" spans="51:56" x14ac:dyDescent="0.2">
      <c r="AY336" s="35"/>
      <c r="AZ336" s="35"/>
      <c r="BA336" s="35"/>
      <c r="BB336" s="35"/>
      <c r="BD336" s="36"/>
    </row>
    <row r="337" spans="51:56" x14ac:dyDescent="0.2">
      <c r="AY337" s="35"/>
      <c r="AZ337" s="35"/>
      <c r="BA337" s="35"/>
      <c r="BB337" s="35"/>
      <c r="BD337" s="36"/>
    </row>
    <row r="338" spans="51:56" x14ac:dyDescent="0.2">
      <c r="AY338" s="35"/>
      <c r="AZ338" s="35"/>
      <c r="BA338" s="35"/>
      <c r="BB338" s="35"/>
      <c r="BD338" s="36"/>
    </row>
    <row r="339" spans="51:56" x14ac:dyDescent="0.2">
      <c r="AY339" s="35"/>
      <c r="AZ339" s="35"/>
      <c r="BA339" s="35"/>
      <c r="BB339" s="35"/>
      <c r="BD339" s="36"/>
    </row>
    <row r="340" spans="51:56" x14ac:dyDescent="0.2">
      <c r="AY340" s="35"/>
      <c r="AZ340" s="35"/>
      <c r="BA340" s="35"/>
      <c r="BB340" s="35"/>
      <c r="BD340" s="36"/>
    </row>
    <row r="341" spans="51:56" x14ac:dyDescent="0.2">
      <c r="AY341" s="35"/>
      <c r="AZ341" s="35"/>
      <c r="BA341" s="35"/>
      <c r="BB341" s="35"/>
      <c r="BD341" s="36"/>
    </row>
    <row r="342" spans="51:56" x14ac:dyDescent="0.2">
      <c r="AY342" s="35"/>
      <c r="AZ342" s="35"/>
      <c r="BA342" s="35"/>
      <c r="BB342" s="35"/>
      <c r="BD342" s="36"/>
    </row>
    <row r="343" spans="51:56" x14ac:dyDescent="0.2">
      <c r="AY343" s="35"/>
      <c r="AZ343" s="35"/>
      <c r="BA343" s="35"/>
      <c r="BB343" s="35"/>
      <c r="BD343" s="36"/>
    </row>
    <row r="344" spans="51:56" x14ac:dyDescent="0.2">
      <c r="AY344" s="35"/>
      <c r="AZ344" s="35"/>
      <c r="BA344" s="35"/>
      <c r="BB344" s="35"/>
      <c r="BD344" s="36"/>
    </row>
    <row r="345" spans="51:56" x14ac:dyDescent="0.2">
      <c r="AY345" s="35"/>
      <c r="AZ345" s="35"/>
      <c r="BA345" s="35"/>
      <c r="BB345" s="35"/>
      <c r="BD345" s="36"/>
    </row>
    <row r="346" spans="51:56" x14ac:dyDescent="0.2">
      <c r="AY346" s="35"/>
      <c r="AZ346" s="35"/>
      <c r="BA346" s="35"/>
      <c r="BB346" s="35"/>
      <c r="BD346" s="36"/>
    </row>
    <row r="347" spans="51:56" x14ac:dyDescent="0.2">
      <c r="AY347" s="35"/>
      <c r="AZ347" s="35"/>
      <c r="BA347" s="35"/>
      <c r="BB347" s="35"/>
      <c r="BD347" s="36"/>
    </row>
    <row r="348" spans="51:56" x14ac:dyDescent="0.2">
      <c r="AY348" s="35"/>
      <c r="AZ348" s="35"/>
      <c r="BA348" s="35"/>
      <c r="BB348" s="35"/>
      <c r="BD348" s="36"/>
    </row>
    <row r="349" spans="51:56" x14ac:dyDescent="0.2">
      <c r="AY349" s="35"/>
      <c r="AZ349" s="35"/>
      <c r="BA349" s="35"/>
      <c r="BB349" s="35"/>
      <c r="BD349" s="36"/>
    </row>
    <row r="350" spans="51:56" x14ac:dyDescent="0.2">
      <c r="AY350" s="35"/>
      <c r="AZ350" s="35"/>
      <c r="BA350" s="35"/>
      <c r="BB350" s="35"/>
      <c r="BD350" s="36"/>
    </row>
    <row r="351" spans="51:56" x14ac:dyDescent="0.2">
      <c r="AY351" s="35"/>
      <c r="AZ351" s="35"/>
      <c r="BA351" s="35"/>
      <c r="BB351" s="35"/>
      <c r="BD351" s="36"/>
    </row>
    <row r="352" spans="51:56" x14ac:dyDescent="0.2">
      <c r="AY352" s="35"/>
      <c r="AZ352" s="35"/>
      <c r="BA352" s="35"/>
      <c r="BB352" s="35"/>
      <c r="BD352" s="36"/>
    </row>
    <row r="353" spans="51:56" x14ac:dyDescent="0.2">
      <c r="AY353" s="35"/>
      <c r="AZ353" s="35"/>
      <c r="BA353" s="35"/>
      <c r="BB353" s="35"/>
      <c r="BD353" s="36"/>
    </row>
    <row r="354" spans="51:56" x14ac:dyDescent="0.2">
      <c r="AY354" s="35"/>
      <c r="AZ354" s="35"/>
      <c r="BA354" s="35"/>
      <c r="BB354" s="35"/>
      <c r="BD354" s="36"/>
    </row>
    <row r="355" spans="51:56" x14ac:dyDescent="0.2">
      <c r="AY355" s="35"/>
      <c r="AZ355" s="35"/>
      <c r="BA355" s="35"/>
      <c r="BB355" s="35"/>
      <c r="BD355" s="36"/>
    </row>
    <row r="356" spans="51:56" x14ac:dyDescent="0.2">
      <c r="AY356" s="35"/>
      <c r="AZ356" s="35"/>
      <c r="BA356" s="35"/>
      <c r="BB356" s="35"/>
      <c r="BD356" s="36"/>
    </row>
    <row r="357" spans="51:56" x14ac:dyDescent="0.2">
      <c r="AY357" s="35"/>
      <c r="AZ357" s="35"/>
      <c r="BA357" s="35"/>
      <c r="BB357" s="35"/>
      <c r="BD357" s="36"/>
    </row>
    <row r="358" spans="51:56" x14ac:dyDescent="0.2">
      <c r="AY358" s="35"/>
      <c r="AZ358" s="35"/>
      <c r="BA358" s="35"/>
      <c r="BB358" s="35"/>
      <c r="BD358" s="36"/>
    </row>
    <row r="359" spans="51:56" x14ac:dyDescent="0.2">
      <c r="AY359" s="35"/>
      <c r="AZ359" s="35"/>
      <c r="BA359" s="35"/>
      <c r="BB359" s="35"/>
      <c r="BD359" s="36"/>
    </row>
    <row r="360" spans="51:56" x14ac:dyDescent="0.2">
      <c r="AY360" s="35"/>
      <c r="AZ360" s="35"/>
      <c r="BA360" s="35"/>
      <c r="BB360" s="35"/>
      <c r="BD360" s="36"/>
    </row>
    <row r="361" spans="51:56" x14ac:dyDescent="0.2">
      <c r="AY361" s="35"/>
      <c r="AZ361" s="35"/>
      <c r="BA361" s="35"/>
      <c r="BB361" s="35"/>
      <c r="BD361" s="36"/>
    </row>
    <row r="362" spans="51:56" x14ac:dyDescent="0.2">
      <c r="AY362" s="35"/>
      <c r="AZ362" s="35"/>
      <c r="BA362" s="35"/>
      <c r="BB362" s="35"/>
      <c r="BD362" s="36"/>
    </row>
    <row r="363" spans="51:56" x14ac:dyDescent="0.2">
      <c r="AY363" s="35"/>
      <c r="AZ363" s="35"/>
      <c r="BA363" s="35"/>
      <c r="BB363" s="35"/>
      <c r="BD363" s="36"/>
    </row>
    <row r="364" spans="51:56" x14ac:dyDescent="0.2">
      <c r="AY364" s="35"/>
      <c r="AZ364" s="35"/>
      <c r="BA364" s="35"/>
      <c r="BB364" s="35"/>
      <c r="BD364" s="36"/>
    </row>
    <row r="365" spans="51:56" x14ac:dyDescent="0.2">
      <c r="AY365" s="35"/>
      <c r="AZ365" s="35"/>
      <c r="BA365" s="35"/>
      <c r="BB365" s="35"/>
      <c r="BD365" s="36"/>
    </row>
    <row r="366" spans="51:56" x14ac:dyDescent="0.2">
      <c r="AY366" s="35"/>
      <c r="AZ366" s="35"/>
      <c r="BA366" s="35"/>
      <c r="BB366" s="35"/>
      <c r="BD366" s="36"/>
    </row>
    <row r="367" spans="51:56" x14ac:dyDescent="0.2">
      <c r="AY367" s="35"/>
      <c r="AZ367" s="35"/>
      <c r="BA367" s="35"/>
      <c r="BB367" s="35"/>
      <c r="BD367" s="36"/>
    </row>
    <row r="368" spans="51:56" x14ac:dyDescent="0.2">
      <c r="AY368" s="35"/>
      <c r="AZ368" s="35"/>
      <c r="BA368" s="35"/>
      <c r="BB368" s="35"/>
      <c r="BD368" s="36"/>
    </row>
    <row r="369" spans="51:56" x14ac:dyDescent="0.2">
      <c r="AY369" s="35"/>
      <c r="AZ369" s="35"/>
      <c r="BA369" s="35"/>
      <c r="BB369" s="35"/>
      <c r="BD369" s="36"/>
    </row>
    <row r="370" spans="51:56" x14ac:dyDescent="0.2">
      <c r="AY370" s="35"/>
      <c r="AZ370" s="35"/>
      <c r="BA370" s="35"/>
      <c r="BB370" s="35"/>
      <c r="BD370" s="36"/>
    </row>
    <row r="371" spans="51:56" x14ac:dyDescent="0.2">
      <c r="AY371" s="35"/>
      <c r="AZ371" s="35"/>
      <c r="BA371" s="35"/>
      <c r="BB371" s="35"/>
      <c r="BD371" s="36"/>
    </row>
    <row r="372" spans="51:56" x14ac:dyDescent="0.2">
      <c r="AY372" s="35"/>
      <c r="AZ372" s="35"/>
      <c r="BA372" s="35"/>
      <c r="BB372" s="35"/>
      <c r="BD372" s="36"/>
    </row>
    <row r="373" spans="51:56" x14ac:dyDescent="0.2">
      <c r="AY373" s="35"/>
      <c r="AZ373" s="35"/>
      <c r="BA373" s="35"/>
      <c r="BB373" s="35"/>
      <c r="BD373" s="36"/>
    </row>
    <row r="374" spans="51:56" x14ac:dyDescent="0.2">
      <c r="AY374" s="35"/>
      <c r="AZ374" s="35"/>
      <c r="BA374" s="35"/>
      <c r="BB374" s="35"/>
      <c r="BD374" s="36"/>
    </row>
    <row r="375" spans="51:56" x14ac:dyDescent="0.2">
      <c r="AY375" s="35"/>
      <c r="AZ375" s="35"/>
      <c r="BA375" s="35"/>
      <c r="BB375" s="35"/>
      <c r="BD375" s="36"/>
    </row>
    <row r="376" spans="51:56" x14ac:dyDescent="0.2">
      <c r="AY376" s="35"/>
      <c r="AZ376" s="35"/>
      <c r="BA376" s="35"/>
      <c r="BB376" s="35"/>
      <c r="BD376" s="36"/>
    </row>
    <row r="377" spans="51:56" x14ac:dyDescent="0.2">
      <c r="AY377" s="35"/>
      <c r="AZ377" s="35"/>
      <c r="BA377" s="35"/>
      <c r="BB377" s="35"/>
      <c r="BD377" s="36"/>
    </row>
    <row r="378" spans="51:56" x14ac:dyDescent="0.2">
      <c r="AY378" s="35"/>
      <c r="AZ378" s="35"/>
      <c r="BA378" s="35"/>
      <c r="BB378" s="35"/>
      <c r="BD378" s="36"/>
    </row>
    <row r="379" spans="51:56" x14ac:dyDescent="0.2">
      <c r="AY379" s="35"/>
      <c r="AZ379" s="35"/>
      <c r="BA379" s="35"/>
      <c r="BB379" s="35"/>
      <c r="BD379" s="36"/>
    </row>
    <row r="380" spans="51:56" x14ac:dyDescent="0.2">
      <c r="AY380" s="35"/>
      <c r="AZ380" s="35"/>
      <c r="BA380" s="35"/>
      <c r="BB380" s="35"/>
      <c r="BD380" s="36"/>
    </row>
    <row r="381" spans="51:56" x14ac:dyDescent="0.2">
      <c r="AY381" s="35"/>
      <c r="AZ381" s="35"/>
      <c r="BA381" s="35"/>
      <c r="BB381" s="35"/>
      <c r="BD381" s="36"/>
    </row>
    <row r="382" spans="51:56" x14ac:dyDescent="0.2">
      <c r="AY382" s="35"/>
      <c r="AZ382" s="35"/>
      <c r="BA382" s="35"/>
      <c r="BB382" s="35"/>
      <c r="BD382" s="36"/>
    </row>
    <row r="383" spans="51:56" x14ac:dyDescent="0.2">
      <c r="AY383" s="35"/>
      <c r="AZ383" s="35"/>
      <c r="BA383" s="35"/>
      <c r="BB383" s="35"/>
      <c r="BD383" s="36"/>
    </row>
    <row r="384" spans="51:56" x14ac:dyDescent="0.2">
      <c r="AY384" s="35"/>
      <c r="AZ384" s="35"/>
      <c r="BA384" s="35"/>
      <c r="BB384" s="35"/>
      <c r="BD384" s="36"/>
    </row>
    <row r="385" spans="51:56" x14ac:dyDescent="0.2">
      <c r="AY385" s="35"/>
      <c r="AZ385" s="35"/>
      <c r="BA385" s="35"/>
      <c r="BB385" s="35"/>
      <c r="BD385" s="36"/>
    </row>
    <row r="386" spans="51:56" x14ac:dyDescent="0.2">
      <c r="AY386" s="35"/>
      <c r="AZ386" s="35"/>
      <c r="BA386" s="35"/>
      <c r="BB386" s="35"/>
      <c r="BD386" s="36"/>
    </row>
    <row r="387" spans="51:56" x14ac:dyDescent="0.2">
      <c r="AY387" s="35"/>
      <c r="AZ387" s="35"/>
      <c r="BA387" s="35"/>
      <c r="BB387" s="35"/>
      <c r="BD387" s="36"/>
    </row>
    <row r="388" spans="51:56" x14ac:dyDescent="0.2">
      <c r="AY388" s="35"/>
      <c r="AZ388" s="35"/>
      <c r="BA388" s="35"/>
      <c r="BB388" s="35"/>
      <c r="BD388" s="36"/>
    </row>
    <row r="389" spans="51:56" x14ac:dyDescent="0.2">
      <c r="AY389" s="35"/>
      <c r="AZ389" s="35"/>
      <c r="BA389" s="35"/>
      <c r="BB389" s="35"/>
      <c r="BD389" s="36"/>
    </row>
    <row r="390" spans="51:56" x14ac:dyDescent="0.2">
      <c r="AY390" s="35"/>
      <c r="AZ390" s="35"/>
      <c r="BA390" s="35"/>
      <c r="BB390" s="35"/>
      <c r="BD390" s="36"/>
    </row>
    <row r="391" spans="51:56" x14ac:dyDescent="0.2">
      <c r="AY391" s="35"/>
      <c r="AZ391" s="35"/>
      <c r="BA391" s="35"/>
      <c r="BB391" s="35"/>
      <c r="BD391" s="36"/>
    </row>
    <row r="392" spans="51:56" x14ac:dyDescent="0.2">
      <c r="AY392" s="35"/>
      <c r="AZ392" s="35"/>
      <c r="BA392" s="35"/>
      <c r="BB392" s="35"/>
      <c r="BD392" s="36"/>
    </row>
    <row r="393" spans="51:56" x14ac:dyDescent="0.2">
      <c r="AY393" s="35"/>
      <c r="AZ393" s="35"/>
      <c r="BA393" s="35"/>
      <c r="BB393" s="35"/>
      <c r="BD393" s="36"/>
    </row>
    <row r="394" spans="51:56" x14ac:dyDescent="0.2">
      <c r="AY394" s="35"/>
      <c r="AZ394" s="35"/>
      <c r="BA394" s="35"/>
      <c r="BB394" s="35"/>
      <c r="BD394" s="36"/>
    </row>
    <row r="395" spans="51:56" x14ac:dyDescent="0.2">
      <c r="AY395" s="37">
        <v>0</v>
      </c>
      <c r="AZ395" s="37">
        <v>0</v>
      </c>
      <c r="BA395" s="37">
        <v>0</v>
      </c>
      <c r="BB395" s="37">
        <v>0</v>
      </c>
      <c r="BD395" s="36"/>
    </row>
    <row r="396" spans="51:56" x14ac:dyDescent="0.2">
      <c r="AY396" s="37">
        <v>0</v>
      </c>
      <c r="AZ396" s="37">
        <v>0</v>
      </c>
      <c r="BA396" s="37">
        <v>0</v>
      </c>
      <c r="BB396" s="37">
        <v>0</v>
      </c>
      <c r="BD396" s="36"/>
    </row>
    <row r="397" spans="51:56" x14ac:dyDescent="0.2">
      <c r="AY397" s="37">
        <v>0</v>
      </c>
      <c r="AZ397" s="37">
        <v>0</v>
      </c>
      <c r="BA397" s="37">
        <v>0</v>
      </c>
      <c r="BB397" s="37">
        <v>0</v>
      </c>
      <c r="BD397" s="36"/>
    </row>
    <row r="398" spans="51:56" x14ac:dyDescent="0.2">
      <c r="AY398" s="37">
        <v>0</v>
      </c>
      <c r="AZ398" s="37">
        <v>0</v>
      </c>
      <c r="BA398" s="37">
        <v>0</v>
      </c>
      <c r="BB398" s="37">
        <v>0</v>
      </c>
      <c r="BD398" s="36"/>
    </row>
    <row r="399" spans="51:56" x14ac:dyDescent="0.2">
      <c r="AY399" s="37">
        <v>0</v>
      </c>
      <c r="AZ399" s="37">
        <v>0</v>
      </c>
      <c r="BA399" s="37">
        <v>0</v>
      </c>
      <c r="BB399" s="37">
        <v>0</v>
      </c>
      <c r="BD399" s="36"/>
    </row>
    <row r="400" spans="51:56" x14ac:dyDescent="0.2">
      <c r="AY400" s="37">
        <v>0</v>
      </c>
      <c r="AZ400" s="37">
        <v>0</v>
      </c>
      <c r="BA400" s="37">
        <v>0</v>
      </c>
      <c r="BB400" s="37">
        <v>0</v>
      </c>
      <c r="BD400" s="36"/>
    </row>
    <row r="401" spans="51:56" x14ac:dyDescent="0.2">
      <c r="AY401" s="37">
        <v>0</v>
      </c>
      <c r="AZ401" s="37">
        <v>0</v>
      </c>
      <c r="BA401" s="37">
        <v>0</v>
      </c>
      <c r="BB401" s="37">
        <v>0</v>
      </c>
      <c r="BD401" s="36"/>
    </row>
    <row r="402" spans="51:56" x14ac:dyDescent="0.2">
      <c r="AY402" s="37">
        <v>0</v>
      </c>
      <c r="AZ402" s="37">
        <v>0</v>
      </c>
      <c r="BA402" s="37">
        <v>0</v>
      </c>
      <c r="BB402" s="37">
        <v>0</v>
      </c>
      <c r="BD402" s="36"/>
    </row>
    <row r="403" spans="51:56" x14ac:dyDescent="0.2">
      <c r="AY403" s="37">
        <v>0</v>
      </c>
      <c r="AZ403" s="37">
        <v>0</v>
      </c>
      <c r="BA403" s="37">
        <v>0</v>
      </c>
      <c r="BB403" s="37">
        <v>0</v>
      </c>
      <c r="BD403" s="36"/>
    </row>
    <row r="404" spans="51:56" x14ac:dyDescent="0.2">
      <c r="AY404" s="38">
        <v>1</v>
      </c>
      <c r="AZ404" s="38">
        <v>1</v>
      </c>
      <c r="BA404" s="38">
        <v>1</v>
      </c>
      <c r="BB404" s="38">
        <v>1</v>
      </c>
      <c r="BD404" s="36"/>
    </row>
  </sheetData>
  <autoFilter ref="A4:BT46"/>
  <sortState ref="A5:BU43">
    <sortCondition ref="A43"/>
  </sortState>
  <mergeCells count="98">
    <mergeCell ref="C1:F1"/>
    <mergeCell ref="G1:G4"/>
    <mergeCell ref="C2:D2"/>
    <mergeCell ref="E2:F2"/>
    <mergeCell ref="C3:C4"/>
    <mergeCell ref="D3:D4"/>
    <mergeCell ref="E3:E4"/>
    <mergeCell ref="F3:F4"/>
    <mergeCell ref="O1:R1"/>
    <mergeCell ref="S1:S4"/>
    <mergeCell ref="O2:P2"/>
    <mergeCell ref="Q2:R2"/>
    <mergeCell ref="O3:O4"/>
    <mergeCell ref="P3:P4"/>
    <mergeCell ref="Q3:Q4"/>
    <mergeCell ref="R3:R4"/>
    <mergeCell ref="U1:X1"/>
    <mergeCell ref="Y1:Y4"/>
    <mergeCell ref="U2:V2"/>
    <mergeCell ref="W2:X2"/>
    <mergeCell ref="U3:U4"/>
    <mergeCell ref="V3:V4"/>
    <mergeCell ref="W3:W4"/>
    <mergeCell ref="X3:X4"/>
    <mergeCell ref="AA1:AD1"/>
    <mergeCell ref="AA2:AB2"/>
    <mergeCell ref="AC2:AD2"/>
    <mergeCell ref="AA3:AA4"/>
    <mergeCell ref="AB3:AB4"/>
    <mergeCell ref="AC3:AC4"/>
    <mergeCell ref="AD3:AD4"/>
    <mergeCell ref="AZ3:AZ4"/>
    <mergeCell ref="BA3:BA4"/>
    <mergeCell ref="BB3:BB4"/>
    <mergeCell ref="AM1:AP1"/>
    <mergeCell ref="AM2:AN2"/>
    <mergeCell ref="AO2:AP2"/>
    <mergeCell ref="AM3:AM4"/>
    <mergeCell ref="AN3:AN4"/>
    <mergeCell ref="AO3:AO4"/>
    <mergeCell ref="AP3:AP4"/>
    <mergeCell ref="AS1:AV1"/>
    <mergeCell ref="AS2:AT2"/>
    <mergeCell ref="AU2:AV2"/>
    <mergeCell ref="AS3:AS4"/>
    <mergeCell ref="AT3:AT4"/>
    <mergeCell ref="AU3:AU4"/>
    <mergeCell ref="A3:A4"/>
    <mergeCell ref="BQ1:BT1"/>
    <mergeCell ref="BQ2:BR2"/>
    <mergeCell ref="BS2:BT2"/>
    <mergeCell ref="BQ3:BQ4"/>
    <mergeCell ref="BR3:BR4"/>
    <mergeCell ref="BS3:BS4"/>
    <mergeCell ref="BT3:BT4"/>
    <mergeCell ref="B3:B4"/>
    <mergeCell ref="BE1:BH1"/>
    <mergeCell ref="BK1:BN1"/>
    <mergeCell ref="BK2:BL2"/>
    <mergeCell ref="BM2:BN2"/>
    <mergeCell ref="BK3:BK4"/>
    <mergeCell ref="BL3:BL4"/>
    <mergeCell ref="BM3:BM4"/>
    <mergeCell ref="AV3:AV4"/>
    <mergeCell ref="AE1:AE4"/>
    <mergeCell ref="AK1:AK4"/>
    <mergeCell ref="AQ1:AQ4"/>
    <mergeCell ref="AG1:AJ1"/>
    <mergeCell ref="AG2:AH2"/>
    <mergeCell ref="AI2:AJ2"/>
    <mergeCell ref="AG3:AG4"/>
    <mergeCell ref="AH3:AH4"/>
    <mergeCell ref="AI3:AI4"/>
    <mergeCell ref="AJ3:AJ4"/>
    <mergeCell ref="AW1:AW4"/>
    <mergeCell ref="BC1:BC4"/>
    <mergeCell ref="BI1:BI4"/>
    <mergeCell ref="BO1:BO4"/>
    <mergeCell ref="BU1:BU4"/>
    <mergeCell ref="BN3:BN4"/>
    <mergeCell ref="BE2:BF2"/>
    <mergeCell ref="BG2:BH2"/>
    <mergeCell ref="BE3:BE4"/>
    <mergeCell ref="BF3:BF4"/>
    <mergeCell ref="BG3:BG4"/>
    <mergeCell ref="BH3:BH4"/>
    <mergeCell ref="AY1:BB1"/>
    <mergeCell ref="AY2:AZ2"/>
    <mergeCell ref="BA2:BB2"/>
    <mergeCell ref="AY3:AY4"/>
    <mergeCell ref="I1:L1"/>
    <mergeCell ref="M1:M4"/>
    <mergeCell ref="I2:J2"/>
    <mergeCell ref="K2:L2"/>
    <mergeCell ref="I3:I4"/>
    <mergeCell ref="J3:J4"/>
    <mergeCell ref="K3:K4"/>
    <mergeCell ref="L3:L4"/>
  </mergeCells>
  <conditionalFormatting sqref="B2 AX2">
    <cfRule type="cellIs" dxfId="164" priority="169" stopIfTrue="1" operator="equal">
      <formula>"Data not complete for all rows"</formula>
    </cfRule>
  </conditionalFormatting>
  <conditionalFormatting sqref="BE44:BH47 AM27:AP43 AS27:AV43 AY27:BB43 BK1:BN25 BQ1:BT25 AY2:BB25 AS2:AV25 AM2:AP25 AG2:AJ25 BK49:BN1048576 BQ49:BT1048576 BE49:BH1048576 BQ27:BT47 BK27:BN47 AA5:AE5 AA4:AD4 AE1">
    <cfRule type="cellIs" dxfId="163" priority="157" operator="lessThan">
      <formula>0.8</formula>
    </cfRule>
  </conditionalFormatting>
  <conditionalFormatting sqref="BE49:BH1048576 BE47:BG47 AM27:AP43 AS27:AV43 AY27:BB43 BE1:BH25 BK1:BN25 BQ1:BT25 AY1:BB25 AS1:AV25 AM1:AP25 AG1:AJ25 BK49:BN1048576 BQ49:BT1048576 BQ27:BT47 BK27:BN47 BE27:BH46 AA5:AE5 AA4:AD4 AE1">
    <cfRule type="cellIs" dxfId="162" priority="156" operator="greaterThan">
      <formula>0.8</formula>
    </cfRule>
  </conditionalFormatting>
  <conditionalFormatting sqref="BE27:BH43 BE2:BH25">
    <cfRule type="cellIs" dxfId="161" priority="152" operator="lessThan">
      <formula>0.8</formula>
    </cfRule>
    <cfRule type="cellIs" dxfId="160" priority="153" operator="lessThan">
      <formula>0.8</formula>
    </cfRule>
    <cfRule type="cellIs" dxfId="159" priority="154" operator="lessThan">
      <formula>0.7</formula>
    </cfRule>
    <cfRule type="cellIs" dxfId="158" priority="155" operator="lessThan">
      <formula>0.7</formula>
    </cfRule>
  </conditionalFormatting>
  <conditionalFormatting sqref="BE44:BE46">
    <cfRule type="cellIs" dxfId="157" priority="150" operator="greaterThan">
      <formula>0.8</formula>
    </cfRule>
  </conditionalFormatting>
  <conditionalFormatting sqref="AY1 AY47:BB47 AZ44:BB46 AY49:BB1048576">
    <cfRule type="cellIs" dxfId="156" priority="149" operator="lessThan">
      <formula>0.8</formula>
    </cfRule>
  </conditionalFormatting>
  <conditionalFormatting sqref="AY47:BB47 AZ44:BB46 AY49:BB1048576">
    <cfRule type="cellIs" dxfId="155" priority="148" operator="greaterThan">
      <formula>0.8</formula>
    </cfRule>
  </conditionalFormatting>
  <conditionalFormatting sqref="AY44:AY46">
    <cfRule type="cellIs" dxfId="154" priority="147" operator="lessThan">
      <formula>0.8</formula>
    </cfRule>
  </conditionalFormatting>
  <conditionalFormatting sqref="AY44:AY46">
    <cfRule type="cellIs" dxfId="153" priority="146" operator="greaterThan">
      <formula>0.8</formula>
    </cfRule>
  </conditionalFormatting>
  <conditionalFormatting sqref="AY44:AY46">
    <cfRule type="cellIs" dxfId="152" priority="145" operator="greaterThan">
      <formula>0.8</formula>
    </cfRule>
  </conditionalFormatting>
  <conditionalFormatting sqref="AS1 AS47:AV47 AT44:AV46">
    <cfRule type="cellIs" dxfId="151" priority="139" operator="lessThan">
      <formula>0.8</formula>
    </cfRule>
  </conditionalFormatting>
  <conditionalFormatting sqref="AS47:AV47 AT44:AV46">
    <cfRule type="cellIs" dxfId="150" priority="138" operator="greaterThan">
      <formula>0.8</formula>
    </cfRule>
  </conditionalFormatting>
  <conditionalFormatting sqref="AS44:AS46">
    <cfRule type="cellIs" dxfId="149" priority="137" operator="lessThan">
      <formula>0.8</formula>
    </cfRule>
  </conditionalFormatting>
  <conditionalFormatting sqref="AS44:AS46">
    <cfRule type="cellIs" dxfId="148" priority="136" operator="greaterThan">
      <formula>0.8</formula>
    </cfRule>
  </conditionalFormatting>
  <conditionalFormatting sqref="AS44:AS46">
    <cfRule type="cellIs" dxfId="147" priority="135" operator="greaterThan">
      <formula>0.8</formula>
    </cfRule>
  </conditionalFormatting>
  <conditionalFormatting sqref="AR2">
    <cfRule type="cellIs" dxfId="146" priority="134" stopIfTrue="1" operator="equal">
      <formula>"Data not complete for all rows"</formula>
    </cfRule>
  </conditionalFormatting>
  <conditionalFormatting sqref="AM1 AM47:AP47 AN44:AP46">
    <cfRule type="cellIs" dxfId="145" priority="131" operator="lessThan">
      <formula>0.8</formula>
    </cfRule>
  </conditionalFormatting>
  <conditionalFormatting sqref="AM47:AP47 AN44:AP46">
    <cfRule type="cellIs" dxfId="144" priority="130" operator="greaterThan">
      <formula>0.8</formula>
    </cfRule>
  </conditionalFormatting>
  <conditionalFormatting sqref="AM44:AM46">
    <cfRule type="cellIs" dxfId="143" priority="129" operator="lessThan">
      <formula>0.8</formula>
    </cfRule>
  </conditionalFormatting>
  <conditionalFormatting sqref="AM44:AM46">
    <cfRule type="cellIs" dxfId="142" priority="128" operator="greaterThan">
      <formula>0.8</formula>
    </cfRule>
  </conditionalFormatting>
  <conditionalFormatting sqref="AM44:AM46">
    <cfRule type="cellIs" dxfId="141" priority="127" operator="greaterThan">
      <formula>0.8</formula>
    </cfRule>
  </conditionalFormatting>
  <conditionalFormatting sqref="AG27:AJ43">
    <cfRule type="cellIs" dxfId="140" priority="126" operator="lessThan">
      <formula>0.8</formula>
    </cfRule>
  </conditionalFormatting>
  <conditionalFormatting sqref="AG27:AJ43">
    <cfRule type="cellIs" dxfId="139" priority="125" operator="greaterThan">
      <formula>0.8</formula>
    </cfRule>
  </conditionalFormatting>
  <conditionalFormatting sqref="AL2">
    <cfRule type="cellIs" dxfId="138" priority="124" stopIfTrue="1" operator="equal">
      <formula>"Data not complete for all rows"</formula>
    </cfRule>
  </conditionalFormatting>
  <conditionalFormatting sqref="AG1 AG47:AJ47 AH44:AJ46">
    <cfRule type="cellIs" dxfId="137" priority="123" operator="lessThan">
      <formula>0.8</formula>
    </cfRule>
  </conditionalFormatting>
  <conditionalFormatting sqref="AG47:AJ47 AH44:AJ46">
    <cfRule type="cellIs" dxfId="136" priority="122" operator="greaterThan">
      <formula>0.8</formula>
    </cfRule>
  </conditionalFormatting>
  <conditionalFormatting sqref="AG44:AG46">
    <cfRule type="cellIs" dxfId="135" priority="121" operator="lessThan">
      <formula>0.8</formula>
    </cfRule>
  </conditionalFormatting>
  <conditionalFormatting sqref="AG44:AG46">
    <cfRule type="cellIs" dxfId="134" priority="120" operator="greaterThan">
      <formula>0.8</formula>
    </cfRule>
  </conditionalFormatting>
  <conditionalFormatting sqref="AG44:AG46">
    <cfRule type="cellIs" dxfId="133" priority="119" operator="greaterThan">
      <formula>0.8</formula>
    </cfRule>
  </conditionalFormatting>
  <conditionalFormatting sqref="BK26:BN26 BQ26:BT26 AY26:BB26 AS26:AV26 AM26:AP26">
    <cfRule type="cellIs" dxfId="132" priority="118" operator="lessThan">
      <formula>0.8</formula>
    </cfRule>
  </conditionalFormatting>
  <conditionalFormatting sqref="BE26:BH26 BK26:BN26 BQ26:BT26 AY26:BB26 AS26:AV26 AM26:AP26">
    <cfRule type="cellIs" dxfId="131" priority="117" operator="greaterThan">
      <formula>0.8</formula>
    </cfRule>
  </conditionalFormatting>
  <conditionalFormatting sqref="BE26:BH26">
    <cfRule type="cellIs" dxfId="130" priority="113" operator="lessThan">
      <formula>0.8</formula>
    </cfRule>
    <cfRule type="cellIs" dxfId="129" priority="114" operator="lessThan">
      <formula>0.8</formula>
    </cfRule>
    <cfRule type="cellIs" dxfId="128" priority="115" operator="lessThan">
      <formula>0.7</formula>
    </cfRule>
    <cfRule type="cellIs" dxfId="127" priority="116" operator="lessThan">
      <formula>0.7</formula>
    </cfRule>
  </conditionalFormatting>
  <conditionalFormatting sqref="AG26:AJ26">
    <cfRule type="cellIs" dxfId="126" priority="112" operator="lessThan">
      <formula>0.8</formula>
    </cfRule>
  </conditionalFormatting>
  <conditionalFormatting sqref="AG26:AJ26">
    <cfRule type="cellIs" dxfId="125" priority="111" operator="greaterThan">
      <formula>0.8</formula>
    </cfRule>
  </conditionalFormatting>
  <conditionalFormatting sqref="AA6:AD25 AE6:AE43 AA2:AD3">
    <cfRule type="cellIs" dxfId="124" priority="110" operator="lessThan">
      <formula>0.8</formula>
    </cfRule>
  </conditionalFormatting>
  <conditionalFormatting sqref="AA6:AD25 AE6:AE43 AA1:AD3">
    <cfRule type="cellIs" dxfId="123" priority="109" operator="greaterThan">
      <formula>0.8</formula>
    </cfRule>
  </conditionalFormatting>
  <conditionalFormatting sqref="AA27:AD43">
    <cfRule type="cellIs" dxfId="122" priority="108" operator="lessThan">
      <formula>0.8</formula>
    </cfRule>
  </conditionalFormatting>
  <conditionalFormatting sqref="AA27:AD43">
    <cfRule type="cellIs" dxfId="121" priority="107" operator="greaterThan">
      <formula>0.8</formula>
    </cfRule>
  </conditionalFormatting>
  <conditionalFormatting sqref="AF2">
    <cfRule type="cellIs" dxfId="120" priority="106" stopIfTrue="1" operator="equal">
      <formula>"Data not complete for all rows"</formula>
    </cfRule>
  </conditionalFormatting>
  <conditionalFormatting sqref="AA1 AA47:AE47 AB44:AE46">
    <cfRule type="cellIs" dxfId="119" priority="105" operator="lessThan">
      <formula>0.8</formula>
    </cfRule>
  </conditionalFormatting>
  <conditionalFormatting sqref="AA47:AE47 AB44:AE46">
    <cfRule type="cellIs" dxfId="118" priority="104" operator="greaterThan">
      <formula>0.8</formula>
    </cfRule>
  </conditionalFormatting>
  <conditionalFormatting sqref="AA44:AA46">
    <cfRule type="cellIs" dxfId="117" priority="103" operator="lessThan">
      <formula>0.8</formula>
    </cfRule>
  </conditionalFormatting>
  <conditionalFormatting sqref="AA44:AA46">
    <cfRule type="cellIs" dxfId="116" priority="102" operator="greaterThan">
      <formula>0.8</formula>
    </cfRule>
  </conditionalFormatting>
  <conditionalFormatting sqref="AA44:AA46">
    <cfRule type="cellIs" dxfId="115" priority="101" operator="greaterThan">
      <formula>0.8</formula>
    </cfRule>
  </conditionalFormatting>
  <conditionalFormatting sqref="AA26:AD26">
    <cfRule type="cellIs" dxfId="114" priority="100" operator="lessThan">
      <formula>0.8</formula>
    </cfRule>
  </conditionalFormatting>
  <conditionalFormatting sqref="AA26:AD26">
    <cfRule type="cellIs" dxfId="113" priority="99" operator="greaterThan">
      <formula>0.8</formula>
    </cfRule>
  </conditionalFormatting>
  <conditionalFormatting sqref="AK5 AK1">
    <cfRule type="cellIs" dxfId="112" priority="98" operator="lessThan">
      <formula>0.8</formula>
    </cfRule>
  </conditionalFormatting>
  <conditionalFormatting sqref="AK5 AK1">
    <cfRule type="cellIs" dxfId="111" priority="97" operator="greaterThan">
      <formula>0.8</formula>
    </cfRule>
  </conditionalFormatting>
  <conditionalFormatting sqref="AK6:AK43">
    <cfRule type="cellIs" dxfId="110" priority="96" operator="lessThan">
      <formula>0.8</formula>
    </cfRule>
  </conditionalFormatting>
  <conditionalFormatting sqref="AK6:AK43">
    <cfRule type="cellIs" dxfId="109" priority="95" operator="greaterThan">
      <formula>0.8</formula>
    </cfRule>
  </conditionalFormatting>
  <conditionalFormatting sqref="AK44:AK47">
    <cfRule type="cellIs" dxfId="108" priority="94" operator="lessThan">
      <formula>0.8</formula>
    </cfRule>
  </conditionalFormatting>
  <conditionalFormatting sqref="AK44:AK47">
    <cfRule type="cellIs" dxfId="107" priority="93" operator="greaterThan">
      <formula>0.8</formula>
    </cfRule>
  </conditionalFormatting>
  <conditionalFormatting sqref="AQ5 AQ1">
    <cfRule type="cellIs" dxfId="106" priority="92" operator="lessThan">
      <formula>0.8</formula>
    </cfRule>
  </conditionalFormatting>
  <conditionalFormatting sqref="AQ5 AQ1">
    <cfRule type="cellIs" dxfId="105" priority="91" operator="greaterThan">
      <formula>0.8</formula>
    </cfRule>
  </conditionalFormatting>
  <conditionalFormatting sqref="AQ6:AQ43">
    <cfRule type="cellIs" dxfId="104" priority="90" operator="lessThan">
      <formula>0.8</formula>
    </cfRule>
  </conditionalFormatting>
  <conditionalFormatting sqref="AQ6:AQ43">
    <cfRule type="cellIs" dxfId="103" priority="89" operator="greaterThan">
      <formula>0.8</formula>
    </cfRule>
  </conditionalFormatting>
  <conditionalFormatting sqref="AQ44:AQ47">
    <cfRule type="cellIs" dxfId="102" priority="88" operator="lessThan">
      <formula>0.8</formula>
    </cfRule>
  </conditionalFormatting>
  <conditionalFormatting sqref="AQ44:AQ47">
    <cfRule type="cellIs" dxfId="101" priority="87" operator="greaterThan">
      <formula>0.8</formula>
    </cfRule>
  </conditionalFormatting>
  <conditionalFormatting sqref="AW5 AW1">
    <cfRule type="cellIs" dxfId="100" priority="86" operator="lessThan">
      <formula>0.8</formula>
    </cfRule>
  </conditionalFormatting>
  <conditionalFormatting sqref="AW5 AW1">
    <cfRule type="cellIs" dxfId="99" priority="85" operator="greaterThan">
      <formula>0.8</formula>
    </cfRule>
  </conditionalFormatting>
  <conditionalFormatting sqref="AW6:AW43">
    <cfRule type="cellIs" dxfId="98" priority="84" operator="lessThan">
      <formula>0.8</formula>
    </cfRule>
  </conditionalFormatting>
  <conditionalFormatting sqref="AW6:AW43">
    <cfRule type="cellIs" dxfId="97" priority="83" operator="greaterThan">
      <formula>0.8</formula>
    </cfRule>
  </conditionalFormatting>
  <conditionalFormatting sqref="AW44:AW47">
    <cfRule type="cellIs" dxfId="96" priority="82" operator="lessThan">
      <formula>0.8</formula>
    </cfRule>
  </conditionalFormatting>
  <conditionalFormatting sqref="AW44:AW47">
    <cfRule type="cellIs" dxfId="95" priority="81" operator="greaterThan">
      <formula>0.8</formula>
    </cfRule>
  </conditionalFormatting>
  <conditionalFormatting sqref="BC5 BC1">
    <cfRule type="cellIs" dxfId="94" priority="80" operator="lessThan">
      <formula>0.8</formula>
    </cfRule>
  </conditionalFormatting>
  <conditionalFormatting sqref="BC5 BC1">
    <cfRule type="cellIs" dxfId="93" priority="79" operator="greaterThan">
      <formula>0.8</formula>
    </cfRule>
  </conditionalFormatting>
  <conditionalFormatting sqref="BC6:BC43">
    <cfRule type="cellIs" dxfId="92" priority="78" operator="lessThan">
      <formula>0.8</formula>
    </cfRule>
  </conditionalFormatting>
  <conditionalFormatting sqref="BC6:BC43">
    <cfRule type="cellIs" dxfId="91" priority="77" operator="greaterThan">
      <formula>0.8</formula>
    </cfRule>
  </conditionalFormatting>
  <conditionalFormatting sqref="BC44:BC47">
    <cfRule type="cellIs" dxfId="90" priority="76" operator="lessThan">
      <formula>0.8</formula>
    </cfRule>
  </conditionalFormatting>
  <conditionalFormatting sqref="BC44:BC47">
    <cfRule type="cellIs" dxfId="89" priority="75" operator="greaterThan">
      <formula>0.8</formula>
    </cfRule>
  </conditionalFormatting>
  <conditionalFormatting sqref="BI5 BI1">
    <cfRule type="cellIs" dxfId="88" priority="74" operator="lessThan">
      <formula>0.8</formula>
    </cfRule>
  </conditionalFormatting>
  <conditionalFormatting sqref="BI5 BI1">
    <cfRule type="cellIs" dxfId="87" priority="73" operator="greaterThan">
      <formula>0.8</formula>
    </cfRule>
  </conditionalFormatting>
  <conditionalFormatting sqref="BI6:BI43">
    <cfRule type="cellIs" dxfId="86" priority="72" operator="lessThan">
      <formula>0.8</formula>
    </cfRule>
  </conditionalFormatting>
  <conditionalFormatting sqref="BI6:BI43">
    <cfRule type="cellIs" dxfId="85" priority="71" operator="greaterThan">
      <formula>0.8</formula>
    </cfRule>
  </conditionalFormatting>
  <conditionalFormatting sqref="BI44:BI47">
    <cfRule type="cellIs" dxfId="84" priority="70" operator="lessThan">
      <formula>0.8</formula>
    </cfRule>
  </conditionalFormatting>
  <conditionalFormatting sqref="BI44:BI47">
    <cfRule type="cellIs" dxfId="83" priority="69" operator="greaterThan">
      <formula>0.8</formula>
    </cfRule>
  </conditionalFormatting>
  <conditionalFormatting sqref="BO5 BO1">
    <cfRule type="cellIs" dxfId="82" priority="68" operator="lessThan">
      <formula>0.8</formula>
    </cfRule>
  </conditionalFormatting>
  <conditionalFormatting sqref="BO5 BO1">
    <cfRule type="cellIs" dxfId="81" priority="67" operator="greaterThan">
      <formula>0.8</formula>
    </cfRule>
  </conditionalFormatting>
  <conditionalFormatting sqref="BO6:BO43">
    <cfRule type="cellIs" dxfId="80" priority="66" operator="lessThan">
      <formula>0.8</formula>
    </cfRule>
  </conditionalFormatting>
  <conditionalFormatting sqref="BO6:BO43">
    <cfRule type="cellIs" dxfId="79" priority="65" operator="greaterThan">
      <formula>0.8</formula>
    </cfRule>
  </conditionalFormatting>
  <conditionalFormatting sqref="BO44:BO47">
    <cfRule type="cellIs" dxfId="78" priority="64" operator="lessThan">
      <formula>0.8</formula>
    </cfRule>
  </conditionalFormatting>
  <conditionalFormatting sqref="BO44:BO47">
    <cfRule type="cellIs" dxfId="77" priority="63" operator="greaterThan">
      <formula>0.8</formula>
    </cfRule>
  </conditionalFormatting>
  <conditionalFormatting sqref="BU5 BU1">
    <cfRule type="cellIs" dxfId="76" priority="62" operator="lessThan">
      <formula>0.8</formula>
    </cfRule>
  </conditionalFormatting>
  <conditionalFormatting sqref="BU5 BU1">
    <cfRule type="cellIs" dxfId="75" priority="61" operator="greaterThan">
      <formula>0.8</formula>
    </cfRule>
  </conditionalFormatting>
  <conditionalFormatting sqref="BU6:BU43">
    <cfRule type="cellIs" dxfId="74" priority="60" operator="lessThan">
      <formula>0.8</formula>
    </cfRule>
  </conditionalFormatting>
  <conditionalFormatting sqref="BU6:BU43">
    <cfRule type="cellIs" dxfId="73" priority="59" operator="greaterThan">
      <formula>0.8</formula>
    </cfRule>
  </conditionalFormatting>
  <conditionalFormatting sqref="BU44:BU47">
    <cfRule type="cellIs" dxfId="72" priority="58" operator="lessThan">
      <formula>0.8</formula>
    </cfRule>
  </conditionalFormatting>
  <conditionalFormatting sqref="BU44:BU47">
    <cfRule type="cellIs" dxfId="71" priority="57" operator="greaterThan">
      <formula>0.8</formula>
    </cfRule>
  </conditionalFormatting>
  <conditionalFormatting sqref="U5:Y5 U4:X4 Y1">
    <cfRule type="cellIs" dxfId="70" priority="56" operator="lessThan">
      <formula>0.8</formula>
    </cfRule>
  </conditionalFormatting>
  <conditionalFormatting sqref="U5:Y5 U4:X4 Y1">
    <cfRule type="cellIs" dxfId="69" priority="55" operator="greaterThan">
      <formula>0.8</formula>
    </cfRule>
  </conditionalFormatting>
  <conditionalFormatting sqref="U6:X25 Y6:Y43 U2:X3">
    <cfRule type="cellIs" dxfId="68" priority="54" operator="lessThan">
      <formula>0.8</formula>
    </cfRule>
  </conditionalFormatting>
  <conditionalFormatting sqref="U6:X25 Y6:Y43 U1:X3">
    <cfRule type="cellIs" dxfId="67" priority="53" operator="greaterThan">
      <formula>0.8</formula>
    </cfRule>
  </conditionalFormatting>
  <conditionalFormatting sqref="U27:X43">
    <cfRule type="cellIs" dxfId="66" priority="52" operator="lessThan">
      <formula>0.8</formula>
    </cfRule>
  </conditionalFormatting>
  <conditionalFormatting sqref="U27:X43">
    <cfRule type="cellIs" dxfId="65" priority="51" operator="greaterThan">
      <formula>0.8</formula>
    </cfRule>
  </conditionalFormatting>
  <conditionalFormatting sqref="Z2">
    <cfRule type="cellIs" dxfId="64" priority="50" stopIfTrue="1" operator="equal">
      <formula>"Data not complete for all rows"</formula>
    </cfRule>
  </conditionalFormatting>
  <conditionalFormatting sqref="U1 U47:Y47 V44:Y46">
    <cfRule type="cellIs" dxfId="63" priority="49" operator="lessThan">
      <formula>0.8</formula>
    </cfRule>
  </conditionalFormatting>
  <conditionalFormatting sqref="U47:Y47 V44:Y46">
    <cfRule type="cellIs" dxfId="62" priority="48" operator="greaterThan">
      <formula>0.8</formula>
    </cfRule>
  </conditionalFormatting>
  <conditionalFormatting sqref="U44:U46">
    <cfRule type="cellIs" dxfId="61" priority="47" operator="lessThan">
      <formula>0.8</formula>
    </cfRule>
  </conditionalFormatting>
  <conditionalFormatting sqref="U44:U46">
    <cfRule type="cellIs" dxfId="60" priority="46" operator="greaterThan">
      <formula>0.8</formula>
    </cfRule>
  </conditionalFormatting>
  <conditionalFormatting sqref="U44:U46">
    <cfRule type="cellIs" dxfId="59" priority="45" operator="greaterThan">
      <formula>0.8</formula>
    </cfRule>
  </conditionalFormatting>
  <conditionalFormatting sqref="U26:X26">
    <cfRule type="cellIs" dxfId="58" priority="44" operator="lessThan">
      <formula>0.8</formula>
    </cfRule>
  </conditionalFormatting>
  <conditionalFormatting sqref="U26:X26">
    <cfRule type="cellIs" dxfId="57" priority="43" operator="greaterThan">
      <formula>0.8</formula>
    </cfRule>
  </conditionalFormatting>
  <conditionalFormatting sqref="O5:S5 O4:R4 S1">
    <cfRule type="cellIs" dxfId="56" priority="42" operator="lessThan">
      <formula>0.8</formula>
    </cfRule>
  </conditionalFormatting>
  <conditionalFormatting sqref="O5:S5 O4:R4 S1">
    <cfRule type="cellIs" dxfId="55" priority="41" operator="greaterThan">
      <formula>0.8</formula>
    </cfRule>
  </conditionalFormatting>
  <conditionalFormatting sqref="O6:R25 S6:S43 O2:R3">
    <cfRule type="cellIs" dxfId="54" priority="40" operator="lessThan">
      <formula>0.8</formula>
    </cfRule>
  </conditionalFormatting>
  <conditionalFormatting sqref="O6:R25 S6:S43 O1:R3">
    <cfRule type="cellIs" dxfId="53" priority="39" operator="greaterThan">
      <formula>0.8</formula>
    </cfRule>
  </conditionalFormatting>
  <conditionalFormatting sqref="O27:R43">
    <cfRule type="cellIs" dxfId="52" priority="38" operator="lessThan">
      <formula>0.8</formula>
    </cfRule>
  </conditionalFormatting>
  <conditionalFormatting sqref="O27:R43">
    <cfRule type="cellIs" dxfId="51" priority="37" operator="greaterThan">
      <formula>0.8</formula>
    </cfRule>
  </conditionalFormatting>
  <conditionalFormatting sqref="T2">
    <cfRule type="cellIs" dxfId="50" priority="36" stopIfTrue="1" operator="equal">
      <formula>"Data not complete for all rows"</formula>
    </cfRule>
  </conditionalFormatting>
  <conditionalFormatting sqref="O1 O47:S47 P44:S46">
    <cfRule type="cellIs" dxfId="49" priority="35" operator="lessThan">
      <formula>0.8</formula>
    </cfRule>
  </conditionalFormatting>
  <conditionalFormatting sqref="O47:S47 P44:S46">
    <cfRule type="cellIs" dxfId="48" priority="34" operator="greaterThan">
      <formula>0.8</formula>
    </cfRule>
  </conditionalFormatting>
  <conditionalFormatting sqref="O44:O46">
    <cfRule type="cellIs" dxfId="47" priority="33" operator="lessThan">
      <formula>0.8</formula>
    </cfRule>
  </conditionalFormatting>
  <conditionalFormatting sqref="O44:O46">
    <cfRule type="cellIs" dxfId="46" priority="32" operator="greaterThan">
      <formula>0.8</formula>
    </cfRule>
  </conditionalFormatting>
  <conditionalFormatting sqref="O44:O46">
    <cfRule type="cellIs" dxfId="45" priority="31" operator="greaterThan">
      <formula>0.8</formula>
    </cfRule>
  </conditionalFormatting>
  <conditionalFormatting sqref="O26:R26">
    <cfRule type="cellIs" dxfId="44" priority="30" operator="lessThan">
      <formula>0.8</formula>
    </cfRule>
  </conditionalFormatting>
  <conditionalFormatting sqref="O26:R26">
    <cfRule type="cellIs" dxfId="43" priority="29" operator="greaterThan">
      <formula>0.8</formula>
    </cfRule>
  </conditionalFormatting>
  <conditionalFormatting sqref="I5:M5 I4:L4 M1">
    <cfRule type="cellIs" dxfId="42" priority="28" operator="lessThan">
      <formula>0.8</formula>
    </cfRule>
  </conditionalFormatting>
  <conditionalFormatting sqref="I5:M5 I4:L4 M1">
    <cfRule type="cellIs" dxfId="41" priority="27" operator="greaterThan">
      <formula>0.8</formula>
    </cfRule>
  </conditionalFormatting>
  <conditionalFormatting sqref="I6:L25 M6:M43 I2:L3">
    <cfRule type="cellIs" dxfId="40" priority="26" operator="lessThan">
      <formula>0.8</formula>
    </cfRule>
  </conditionalFormatting>
  <conditionalFormatting sqref="I6:L25 M6:M43 I1:L3">
    <cfRule type="cellIs" dxfId="39" priority="25" operator="greaterThan">
      <formula>0.8</formula>
    </cfRule>
  </conditionalFormatting>
  <conditionalFormatting sqref="I27:L43">
    <cfRule type="cellIs" dxfId="38" priority="24" operator="lessThan">
      <formula>0.8</formula>
    </cfRule>
  </conditionalFormatting>
  <conditionalFormatting sqref="I27:L43">
    <cfRule type="cellIs" dxfId="37" priority="23" operator="greaterThan">
      <formula>0.8</formula>
    </cfRule>
  </conditionalFormatting>
  <conditionalFormatting sqref="N2">
    <cfRule type="cellIs" dxfId="36" priority="22" stopIfTrue="1" operator="equal">
      <formula>"Data not complete for all rows"</formula>
    </cfRule>
  </conditionalFormatting>
  <conditionalFormatting sqref="I1 I47:M47 J44:M46">
    <cfRule type="cellIs" dxfId="35" priority="21" operator="lessThan">
      <formula>0.8</formula>
    </cfRule>
  </conditionalFormatting>
  <conditionalFormatting sqref="I47:M47 J44:M46">
    <cfRule type="cellIs" dxfId="34" priority="20" operator="greaterThan">
      <formula>0.8</formula>
    </cfRule>
  </conditionalFormatting>
  <conditionalFormatting sqref="I44:I46">
    <cfRule type="cellIs" dxfId="33" priority="19" operator="lessThan">
      <formula>0.8</formula>
    </cfRule>
  </conditionalFormatting>
  <conditionalFormatting sqref="I44:I46">
    <cfRule type="cellIs" dxfId="32" priority="18" operator="greaterThan">
      <formula>0.8</formula>
    </cfRule>
  </conditionalFormatting>
  <conditionalFormatting sqref="I44:I46">
    <cfRule type="cellIs" dxfId="31" priority="17" operator="greaterThan">
      <formula>0.8</formula>
    </cfRule>
  </conditionalFormatting>
  <conditionalFormatting sqref="I26:L26">
    <cfRule type="cellIs" dxfId="30" priority="16" operator="lessThan">
      <formula>0.8</formula>
    </cfRule>
  </conditionalFormatting>
  <conditionalFormatting sqref="I26:L26">
    <cfRule type="cellIs" dxfId="29" priority="15" operator="greaterThan">
      <formula>0.8</formula>
    </cfRule>
  </conditionalFormatting>
  <conditionalFormatting sqref="C5:G5 C4:F4 G1">
    <cfRule type="cellIs" dxfId="27" priority="14" operator="lessThan">
      <formula>0.8</formula>
    </cfRule>
  </conditionalFormatting>
  <conditionalFormatting sqref="C5:G5 C4:F4 G1">
    <cfRule type="cellIs" dxfId="25" priority="13" operator="greaterThan">
      <formula>0.8</formula>
    </cfRule>
  </conditionalFormatting>
  <conditionalFormatting sqref="C6:F25 G6:G43 C2:F3">
    <cfRule type="cellIs" dxfId="23" priority="12" operator="lessThan">
      <formula>0.8</formula>
    </cfRule>
  </conditionalFormatting>
  <conditionalFormatting sqref="C6:F25 G6:G43 C1:F3">
    <cfRule type="cellIs" dxfId="21" priority="11" operator="greaterThan">
      <formula>0.8</formula>
    </cfRule>
  </conditionalFormatting>
  <conditionalFormatting sqref="C27:F43">
    <cfRule type="cellIs" dxfId="19" priority="10" operator="lessThan">
      <formula>0.8</formula>
    </cfRule>
  </conditionalFormatting>
  <conditionalFormatting sqref="C27:F43">
    <cfRule type="cellIs" dxfId="17" priority="9" operator="greaterThan">
      <formula>0.8</formula>
    </cfRule>
  </conditionalFormatting>
  <conditionalFormatting sqref="H2">
    <cfRule type="cellIs" dxfId="15" priority="8" stopIfTrue="1" operator="equal">
      <formula>"Data not complete for all rows"</formula>
    </cfRule>
  </conditionalFormatting>
  <conditionalFormatting sqref="C1 C47:G47 D44:G46">
    <cfRule type="cellIs" dxfId="13" priority="7" operator="lessThan">
      <formula>0.8</formula>
    </cfRule>
  </conditionalFormatting>
  <conditionalFormatting sqref="C47:G47 D44:G46">
    <cfRule type="cellIs" dxfId="11" priority="6" operator="greaterThan">
      <formula>0.8</formula>
    </cfRule>
  </conditionalFormatting>
  <conditionalFormatting sqref="C44:C46">
    <cfRule type="cellIs" dxfId="9" priority="5" operator="lessThan">
      <formula>0.8</formula>
    </cfRule>
  </conditionalFormatting>
  <conditionalFormatting sqref="C44:C46">
    <cfRule type="cellIs" dxfId="7" priority="4" operator="greaterThan">
      <formula>0.8</formula>
    </cfRule>
  </conditionalFormatting>
  <conditionalFormatting sqref="C44:C46">
    <cfRule type="cellIs" dxfId="5" priority="3" operator="greaterThan">
      <formula>0.8</formula>
    </cfRule>
  </conditionalFormatting>
  <conditionalFormatting sqref="C26:F26">
    <cfRule type="cellIs" dxfId="3" priority="2" operator="lessThan">
      <formula>0.8</formula>
    </cfRule>
  </conditionalFormatting>
  <conditionalFormatting sqref="C26:F26">
    <cfRule type="cellIs" dxfId="1" priority="1" operator="greaterThan">
      <formula>0.8</formula>
    </cfRule>
  </conditionalFormatting>
  <dataValidations count="1">
    <dataValidation operator="greaterThan" allowBlank="1" showInputMessage="1" showErrorMessage="1" sqref="AR6:AR43 AX6:AX43 AL6:AL43 AF6:AF43 Z6:Z43 T6:T43 N6:N43 B6:B43 H6:H43"/>
  </dataValidations>
  <pageMargins left="0.25" right="0.25" top="0.75" bottom="0.75" header="0.3" footer="0.3"/>
  <pageSetup paperSize="8" scale="43" fitToHeight="0" orientation="landscape" r:id="rId1"/>
  <colBreaks count="2" manualBreakCount="2">
    <brk id="44" max="48" man="1"/>
    <brk id="62" max="4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topLeftCell="D1" zoomScale="80" zoomScaleNormal="80" zoomScaleSheetLayoutView="100" workbookViewId="0">
      <selection activeCell="J3" sqref="J3:Q21"/>
    </sheetView>
  </sheetViews>
  <sheetFormatPr defaultRowHeight="11.25" x14ac:dyDescent="0.2"/>
  <cols>
    <col min="1" max="1" width="22.5703125" style="2" bestFit="1" customWidth="1"/>
    <col min="2" max="2" width="16.85546875" style="91" bestFit="1" customWidth="1"/>
    <col min="3" max="3" width="17.42578125" style="72" customWidth="1"/>
    <col min="4" max="4" width="14.5703125" style="72" customWidth="1"/>
    <col min="5" max="5" width="17" style="72" customWidth="1"/>
    <col min="6" max="6" width="5.28515625" style="73" customWidth="1"/>
    <col min="7" max="7" width="9.140625" style="73" customWidth="1"/>
    <col min="8" max="8" width="24.5703125" style="73" customWidth="1"/>
    <col min="9" max="18" width="9.140625" style="73" customWidth="1"/>
    <col min="19" max="16384" width="9.140625" style="73"/>
  </cols>
  <sheetData>
    <row r="1" spans="1:17" ht="15" customHeight="1" x14ac:dyDescent="0.2">
      <c r="A1" s="3"/>
      <c r="B1" s="71"/>
    </row>
    <row r="2" spans="1:17" ht="12" thickBot="1" x14ac:dyDescent="0.25">
      <c r="A2" s="3"/>
      <c r="B2" s="74"/>
    </row>
    <row r="3" spans="1:17" ht="15.75" customHeight="1" thickBot="1" x14ac:dyDescent="0.25">
      <c r="A3" s="133" t="s">
        <v>44</v>
      </c>
      <c r="B3" s="135" t="s">
        <v>2</v>
      </c>
      <c r="C3" s="139" t="s">
        <v>66</v>
      </c>
      <c r="D3" s="143" t="s">
        <v>92</v>
      </c>
      <c r="E3" s="141" t="s">
        <v>90</v>
      </c>
      <c r="F3" s="75"/>
      <c r="G3" s="75"/>
      <c r="H3" s="75"/>
      <c r="I3" s="75"/>
      <c r="J3" s="124" t="s">
        <v>106</v>
      </c>
      <c r="K3" s="125"/>
      <c r="L3" s="125"/>
      <c r="M3" s="125"/>
      <c r="N3" s="125"/>
      <c r="O3" s="125"/>
      <c r="P3" s="125"/>
      <c r="Q3" s="126"/>
    </row>
    <row r="4" spans="1:17" ht="15" customHeight="1" x14ac:dyDescent="0.2">
      <c r="A4" s="134"/>
      <c r="B4" s="136"/>
      <c r="C4" s="140"/>
      <c r="D4" s="143"/>
      <c r="E4" s="142"/>
      <c r="F4" s="75"/>
      <c r="G4" s="137" t="s">
        <v>61</v>
      </c>
      <c r="H4" s="138"/>
      <c r="I4" s="75"/>
      <c r="J4" s="127"/>
      <c r="K4" s="128"/>
      <c r="L4" s="128"/>
      <c r="M4" s="128"/>
      <c r="N4" s="128"/>
      <c r="O4" s="128"/>
      <c r="P4" s="128"/>
      <c r="Q4" s="129"/>
    </row>
    <row r="5" spans="1:17" s="80" customFormat="1" ht="22.5" x14ac:dyDescent="0.2">
      <c r="A5" s="93" t="s">
        <v>65</v>
      </c>
      <c r="B5" s="84" t="s">
        <v>9</v>
      </c>
      <c r="C5" s="76" t="s">
        <v>67</v>
      </c>
      <c r="D5" s="106" t="s">
        <v>93</v>
      </c>
      <c r="E5" s="77" t="s">
        <v>80</v>
      </c>
      <c r="F5" s="78"/>
      <c r="G5" s="79"/>
      <c r="H5" s="97" t="s">
        <v>50</v>
      </c>
      <c r="I5" s="78"/>
      <c r="J5" s="127"/>
      <c r="K5" s="128"/>
      <c r="L5" s="128"/>
      <c r="M5" s="128"/>
      <c r="N5" s="128"/>
      <c r="O5" s="128"/>
      <c r="P5" s="128"/>
      <c r="Q5" s="129"/>
    </row>
    <row r="6" spans="1:17" s="80" customFormat="1" ht="22.5" x14ac:dyDescent="0.2">
      <c r="A6" s="92" t="s">
        <v>65</v>
      </c>
      <c r="B6" s="107" t="s">
        <v>81</v>
      </c>
      <c r="C6" s="81" t="s">
        <v>68</v>
      </c>
      <c r="D6" s="106" t="s">
        <v>94</v>
      </c>
      <c r="E6" s="77" t="s">
        <v>82</v>
      </c>
      <c r="F6" s="78"/>
      <c r="G6" s="82"/>
      <c r="H6" s="97" t="s">
        <v>60</v>
      </c>
      <c r="I6" s="78"/>
      <c r="J6" s="127"/>
      <c r="K6" s="128"/>
      <c r="L6" s="128"/>
      <c r="M6" s="128"/>
      <c r="N6" s="128"/>
      <c r="O6" s="128"/>
      <c r="P6" s="128"/>
      <c r="Q6" s="129"/>
    </row>
    <row r="7" spans="1:17" s="80" customFormat="1" x14ac:dyDescent="0.2">
      <c r="A7" s="93" t="s">
        <v>65</v>
      </c>
      <c r="B7" s="84" t="s">
        <v>17</v>
      </c>
      <c r="C7" s="76" t="s">
        <v>67</v>
      </c>
      <c r="D7" s="106" t="s">
        <v>95</v>
      </c>
      <c r="E7" s="77" t="s">
        <v>83</v>
      </c>
      <c r="F7" s="78"/>
      <c r="G7" s="83"/>
      <c r="H7" s="98"/>
      <c r="I7" s="78"/>
      <c r="J7" s="127"/>
      <c r="K7" s="128"/>
      <c r="L7" s="128"/>
      <c r="M7" s="128"/>
      <c r="N7" s="128"/>
      <c r="O7" s="128"/>
      <c r="P7" s="128"/>
      <c r="Q7" s="129"/>
    </row>
    <row r="8" spans="1:17" s="80" customFormat="1" ht="22.5" x14ac:dyDescent="0.2">
      <c r="A8" s="93" t="s">
        <v>65</v>
      </c>
      <c r="B8" s="84" t="s">
        <v>18</v>
      </c>
      <c r="C8" s="81" t="s">
        <v>68</v>
      </c>
      <c r="D8" s="106" t="s">
        <v>96</v>
      </c>
      <c r="E8" s="77" t="s">
        <v>84</v>
      </c>
      <c r="F8" s="78"/>
      <c r="G8" s="144" t="s">
        <v>62</v>
      </c>
      <c r="H8" s="145"/>
      <c r="I8" s="78"/>
      <c r="J8" s="127"/>
      <c r="K8" s="128"/>
      <c r="L8" s="128"/>
      <c r="M8" s="128"/>
      <c r="N8" s="128"/>
      <c r="O8" s="128"/>
      <c r="P8" s="128"/>
      <c r="Q8" s="129"/>
    </row>
    <row r="9" spans="1:17" s="80" customFormat="1" x14ac:dyDescent="0.2">
      <c r="A9" s="93" t="s">
        <v>65</v>
      </c>
      <c r="B9" s="84" t="s">
        <v>36</v>
      </c>
      <c r="C9" s="76" t="s">
        <v>67</v>
      </c>
      <c r="D9" s="106" t="s">
        <v>97</v>
      </c>
      <c r="E9" s="77" t="s">
        <v>85</v>
      </c>
      <c r="F9" s="78"/>
      <c r="G9" s="85"/>
      <c r="H9" s="98" t="s">
        <v>63</v>
      </c>
      <c r="I9" s="78"/>
      <c r="J9" s="127"/>
      <c r="K9" s="128"/>
      <c r="L9" s="128"/>
      <c r="M9" s="128"/>
      <c r="N9" s="128"/>
      <c r="O9" s="128"/>
      <c r="P9" s="128"/>
      <c r="Q9" s="129"/>
    </row>
    <row r="10" spans="1:17" s="80" customFormat="1" ht="22.5" x14ac:dyDescent="0.2">
      <c r="A10" s="94" t="s">
        <v>104</v>
      </c>
      <c r="B10" s="95" t="s">
        <v>8</v>
      </c>
      <c r="C10" s="81" t="s">
        <v>68</v>
      </c>
      <c r="D10" s="106" t="s">
        <v>98</v>
      </c>
      <c r="E10" s="77" t="s">
        <v>105</v>
      </c>
      <c r="F10" s="78"/>
      <c r="G10" s="86"/>
      <c r="H10" s="98" t="s">
        <v>64</v>
      </c>
      <c r="I10" s="78"/>
      <c r="J10" s="127"/>
      <c r="K10" s="128"/>
      <c r="L10" s="128"/>
      <c r="M10" s="128"/>
      <c r="N10" s="128"/>
      <c r="O10" s="128"/>
      <c r="P10" s="128"/>
      <c r="Q10" s="129"/>
    </row>
    <row r="11" spans="1:17" s="80" customFormat="1" ht="23.25" thickBot="1" x14ac:dyDescent="0.25">
      <c r="A11" s="94" t="s">
        <v>104</v>
      </c>
      <c r="B11" s="95" t="s">
        <v>25</v>
      </c>
      <c r="C11" s="81" t="s">
        <v>68</v>
      </c>
      <c r="D11" s="106" t="s">
        <v>99</v>
      </c>
      <c r="E11" s="77" t="s">
        <v>105</v>
      </c>
      <c r="F11" s="78"/>
      <c r="G11" s="87"/>
      <c r="H11" s="99" t="s">
        <v>69</v>
      </c>
      <c r="I11" s="78"/>
      <c r="J11" s="127"/>
      <c r="K11" s="128"/>
      <c r="L11" s="128"/>
      <c r="M11" s="128"/>
      <c r="N11" s="128"/>
      <c r="O11" s="128"/>
      <c r="P11" s="128"/>
      <c r="Q11" s="129"/>
    </row>
    <row r="12" spans="1:17" s="80" customFormat="1" x14ac:dyDescent="0.2">
      <c r="A12" s="92" t="s">
        <v>54</v>
      </c>
      <c r="B12" s="107" t="s">
        <v>86</v>
      </c>
      <c r="C12" s="76" t="s">
        <v>67</v>
      </c>
      <c r="D12" s="106" t="s">
        <v>100</v>
      </c>
      <c r="E12" s="77" t="s">
        <v>87</v>
      </c>
      <c r="F12" s="78"/>
      <c r="G12" s="78"/>
      <c r="H12" s="78"/>
      <c r="I12" s="78"/>
      <c r="J12" s="127"/>
      <c r="K12" s="128"/>
      <c r="L12" s="128"/>
      <c r="M12" s="128"/>
      <c r="N12" s="128"/>
      <c r="O12" s="128"/>
      <c r="P12" s="128"/>
      <c r="Q12" s="129"/>
    </row>
    <row r="13" spans="1:17" x14ac:dyDescent="0.2">
      <c r="A13" s="93" t="s">
        <v>54</v>
      </c>
      <c r="B13" s="84" t="s">
        <v>22</v>
      </c>
      <c r="C13" s="76" t="s">
        <v>67</v>
      </c>
      <c r="D13" s="106" t="s">
        <v>101</v>
      </c>
      <c r="E13" s="77" t="s">
        <v>88</v>
      </c>
      <c r="F13" s="75"/>
      <c r="G13" s="75"/>
      <c r="H13" s="75"/>
      <c r="I13" s="75"/>
      <c r="J13" s="127"/>
      <c r="K13" s="128"/>
      <c r="L13" s="128"/>
      <c r="M13" s="128"/>
      <c r="N13" s="128"/>
      <c r="O13" s="128"/>
      <c r="P13" s="128"/>
      <c r="Q13" s="129"/>
    </row>
    <row r="14" spans="1:17" x14ac:dyDescent="0.2">
      <c r="A14" s="109" t="s">
        <v>54</v>
      </c>
      <c r="B14" s="108" t="s">
        <v>32</v>
      </c>
      <c r="C14" s="81" t="s">
        <v>68</v>
      </c>
      <c r="D14" s="106" t="s">
        <v>102</v>
      </c>
      <c r="E14" s="77" t="s">
        <v>105</v>
      </c>
      <c r="F14" s="75"/>
      <c r="G14" s="75"/>
      <c r="H14" s="75"/>
      <c r="I14" s="75"/>
      <c r="J14" s="127"/>
      <c r="K14" s="128"/>
      <c r="L14" s="128"/>
      <c r="M14" s="128"/>
      <c r="N14" s="128"/>
      <c r="O14" s="128"/>
      <c r="P14" s="128"/>
      <c r="Q14" s="129"/>
    </row>
    <row r="15" spans="1:17" x14ac:dyDescent="0.2">
      <c r="A15" s="110" t="s">
        <v>54</v>
      </c>
      <c r="B15" s="84" t="s">
        <v>37</v>
      </c>
      <c r="C15" s="76" t="s">
        <v>67</v>
      </c>
      <c r="D15" s="106" t="s">
        <v>103</v>
      </c>
      <c r="E15" s="77" t="s">
        <v>89</v>
      </c>
      <c r="F15" s="75"/>
      <c r="G15" s="75"/>
      <c r="H15" s="75"/>
      <c r="I15" s="75"/>
      <c r="J15" s="127"/>
      <c r="K15" s="128"/>
      <c r="L15" s="128"/>
      <c r="M15" s="128"/>
      <c r="N15" s="128"/>
      <c r="O15" s="128"/>
      <c r="P15" s="128"/>
      <c r="Q15" s="129"/>
    </row>
    <row r="16" spans="1:17" ht="12.75" x14ac:dyDescent="0.2">
      <c r="A16" s="100"/>
      <c r="B16" s="88"/>
      <c r="C16" s="89"/>
      <c r="D16" s="89"/>
      <c r="E16" s="89"/>
      <c r="F16" s="75"/>
      <c r="G16" s="75"/>
      <c r="H16" s="75"/>
      <c r="I16" s="75"/>
      <c r="J16" s="127"/>
      <c r="K16" s="128"/>
      <c r="L16" s="128"/>
      <c r="M16" s="128"/>
      <c r="N16" s="128"/>
      <c r="O16" s="128"/>
      <c r="P16" s="128"/>
      <c r="Q16" s="129"/>
    </row>
    <row r="17" spans="1:17" ht="12.75" x14ac:dyDescent="0.2">
      <c r="A17" s="101" t="s">
        <v>70</v>
      </c>
      <c r="B17" s="88"/>
      <c r="C17" s="89"/>
      <c r="D17" s="89"/>
      <c r="E17" s="89"/>
      <c r="F17" s="75"/>
      <c r="G17" s="75"/>
      <c r="H17" s="75"/>
      <c r="I17" s="75"/>
      <c r="J17" s="127"/>
      <c r="K17" s="128"/>
      <c r="L17" s="128"/>
      <c r="M17" s="128"/>
      <c r="N17" s="128"/>
      <c r="O17" s="128"/>
      <c r="P17" s="128"/>
      <c r="Q17" s="129"/>
    </row>
    <row r="18" spans="1:17" ht="12.75" x14ac:dyDescent="0.2">
      <c r="A18" s="104"/>
      <c r="B18" s="61"/>
      <c r="C18" s="70"/>
      <c r="D18" s="70"/>
      <c r="E18" s="89"/>
      <c r="F18" s="75"/>
      <c r="G18" s="75"/>
      <c r="H18" s="75"/>
      <c r="I18" s="75"/>
      <c r="J18" s="127"/>
      <c r="K18" s="128"/>
      <c r="L18" s="128"/>
      <c r="M18" s="128"/>
      <c r="N18" s="128"/>
      <c r="O18" s="128"/>
      <c r="P18" s="128"/>
      <c r="Q18" s="129"/>
    </row>
    <row r="19" spans="1:17" ht="12.75" x14ac:dyDescent="0.2">
      <c r="A19" s="102" t="s">
        <v>47</v>
      </c>
      <c r="B19" s="103" t="s">
        <v>72</v>
      </c>
      <c r="C19" s="103" t="s">
        <v>52</v>
      </c>
      <c r="D19" s="103" t="s">
        <v>73</v>
      </c>
      <c r="E19" s="96"/>
      <c r="F19" s="75"/>
      <c r="G19" s="75"/>
      <c r="H19" s="75"/>
      <c r="I19" s="75"/>
      <c r="J19" s="127"/>
      <c r="K19" s="128"/>
      <c r="L19" s="128"/>
      <c r="M19" s="128"/>
      <c r="N19" s="128"/>
      <c r="O19" s="128"/>
      <c r="P19" s="128"/>
      <c r="Q19" s="129"/>
    </row>
    <row r="20" spans="1:17" ht="25.5" x14ac:dyDescent="0.2">
      <c r="A20" s="105"/>
      <c r="B20" s="104" t="s">
        <v>91</v>
      </c>
      <c r="C20" s="104"/>
      <c r="D20" s="104" t="s">
        <v>35</v>
      </c>
      <c r="E20" s="89"/>
      <c r="F20" s="75"/>
      <c r="G20" s="75"/>
      <c r="H20" s="75"/>
      <c r="I20" s="75"/>
      <c r="J20" s="127"/>
      <c r="K20" s="128"/>
      <c r="L20" s="128"/>
      <c r="M20" s="128"/>
      <c r="N20" s="128"/>
      <c r="O20" s="128"/>
      <c r="P20" s="128"/>
      <c r="Q20" s="129"/>
    </row>
    <row r="21" spans="1:17" ht="12" thickBot="1" x14ac:dyDescent="0.25">
      <c r="A21" s="90"/>
      <c r="B21" s="96"/>
      <c r="C21" s="96"/>
      <c r="D21" s="96"/>
      <c r="E21" s="89"/>
      <c r="F21" s="75"/>
      <c r="G21" s="75"/>
      <c r="H21" s="75"/>
      <c r="I21" s="75"/>
      <c r="J21" s="130"/>
      <c r="K21" s="131"/>
      <c r="L21" s="131"/>
      <c r="M21" s="131"/>
      <c r="N21" s="131"/>
      <c r="O21" s="131"/>
      <c r="P21" s="131"/>
      <c r="Q21" s="132"/>
    </row>
    <row r="22" spans="1:17" x14ac:dyDescent="0.2">
      <c r="A22" s="60"/>
      <c r="B22" s="96"/>
      <c r="C22" s="96"/>
      <c r="D22" s="96"/>
      <c r="E22" s="89"/>
    </row>
  </sheetData>
  <mergeCells count="8">
    <mergeCell ref="J3:Q21"/>
    <mergeCell ref="A3:A4"/>
    <mergeCell ref="B3:B4"/>
    <mergeCell ref="G4:H4"/>
    <mergeCell ref="C3:C4"/>
    <mergeCell ref="E3:E4"/>
    <mergeCell ref="D3:D4"/>
    <mergeCell ref="G8:H8"/>
  </mergeCells>
  <conditionalFormatting sqref="B2">
    <cfRule type="cellIs" dxfId="28" priority="44" stopIfTrue="1" operator="equal">
      <formula>"Data not complete for all rows"</formula>
    </cfRule>
  </conditionalFormatting>
  <dataValidations count="1">
    <dataValidation operator="greaterThan" allowBlank="1" showInputMessage="1" showErrorMessage="1" sqref="E5:E15 B5:C15"/>
  </dataValidations>
  <pageMargins left="0.7" right="0.7" top="0.75" bottom="0.75" header="0.3" footer="0.3"/>
  <pageSetup paperSize="9" scale="3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Monthly Comparrison</vt:lpstr>
      <vt:lpstr>SS Flash Report</vt:lpstr>
      <vt:lpstr>'Monthly Comparrison'!Print_Area</vt:lpstr>
      <vt:lpstr>'SS Flash Report'!Print_Area</vt:lpstr>
      <vt:lpstr>'Monthly Comparrison'!Print_Titles</vt:lpstr>
    </vt:vector>
  </TitlesOfParts>
  <Company>KMHIS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Marchant Sherry</dc:creator>
  <cp:lastModifiedBy>Marchant Sherry</cp:lastModifiedBy>
  <cp:lastPrinted>2015-03-11T13:50:51Z</cp:lastPrinted>
  <dcterms:created xsi:type="dcterms:W3CDTF">2014-07-07T09:32:32Z</dcterms:created>
  <dcterms:modified xsi:type="dcterms:W3CDTF">2015-05-10T22:56:36Z</dcterms:modified>
</cp:coreProperties>
</file>