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66925"/>
  <mc:AlternateContent xmlns:mc="http://schemas.openxmlformats.org/markup-compatibility/2006">
    <mc:Choice Requires="x15">
      <x15ac:absPath xmlns:x15ac="http://schemas.microsoft.com/office/spreadsheetml/2010/11/ac" url="\\fsusr\Profiles\Daniel.Lagadu\Desktop\QI\ARCHIVE\Old job files\"/>
    </mc:Choice>
  </mc:AlternateContent>
  <xr:revisionPtr revIDLastSave="0" documentId="8_{3DAA3EF5-D420-4B4F-BE02-AE3AF40AC436}" xr6:coauthVersionLast="36" xr6:coauthVersionMax="36" xr10:uidLastSave="{00000000-0000-0000-0000-000000000000}"/>
  <bookViews>
    <workbookView xWindow="0" yWindow="0" windowWidth="23040" windowHeight="8484" xr2:uid="{D589CF40-549B-4357-868B-F341329F57D6}"/>
  </bookViews>
  <sheets>
    <sheet name="Stakeholder Analysis" sheetId="1" r:id="rId1"/>
    <sheet name="WIIFMWAMI" sheetId="2" r:id="rId2"/>
    <sheet name="Pulldowns &amp; references" sheetId="3" state="veryHidden" r:id="rId3"/>
  </sheets>
  <externalReferences>
    <externalReference r:id="rId4"/>
  </externalReferences>
  <definedNames>
    <definedName name="ACFilteredList">OFFSET('[1]Cost &amp; Acc Codes'!$K$4,0,0,COUNTA('[1]Cost &amp; Acc Codes'!$K:$K)-2)</definedName>
    <definedName name="CCFilteredList">OFFSET('[1]Cost &amp; Acc Codes'!$G$4,0,0,COUNTA('[1]Cost &amp; Acc Codes'!$G:$G)-2)</definedName>
    <definedName name="ExportType" localSheetId="2">'Pulldowns &amp; references'!$J$16</definedName>
    <definedName name="MilestoneFilters" localSheetId="2">'Pulldowns &amp; references'!$S$3:$S$6</definedName>
    <definedName name="printrange" localSheetId="0">'Stakeholder Analysis'!$D$24:$T$75</definedName>
    <definedName name="printrange" localSheetId="1">WIIFMWAMI!$C$7:$Q$15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A26" i="3"/>
  <c r="B25" i="3"/>
  <c r="A25" i="3"/>
  <c r="B24" i="3"/>
  <c r="A24" i="3"/>
  <c r="C23" i="3"/>
  <c r="A23" i="3"/>
  <c r="C22" i="3"/>
  <c r="B22" i="3"/>
  <c r="A22" i="3"/>
  <c r="C21" i="3"/>
  <c r="A21" i="3"/>
  <c r="A20" i="3"/>
  <c r="C19" i="3"/>
  <c r="A19" i="3"/>
  <c r="A18" i="3"/>
  <c r="A17" i="3"/>
  <c r="X20" i="1"/>
  <c r="C26" i="3" s="1"/>
  <c r="W20" i="1"/>
  <c r="Y20" i="1" s="1"/>
  <c r="Y19" i="1"/>
  <c r="X19" i="1"/>
  <c r="C25" i="3" s="1"/>
  <c r="W19" i="1"/>
  <c r="Y18" i="1"/>
  <c r="X18" i="1"/>
  <c r="C24" i="3" s="1"/>
  <c r="W18" i="1"/>
  <c r="X17" i="1"/>
  <c r="W17" i="1"/>
  <c r="B23" i="3" s="1"/>
  <c r="X16" i="1"/>
  <c r="W16" i="1"/>
  <c r="Y16" i="1" s="1"/>
  <c r="Y15" i="1"/>
  <c r="X15" i="1"/>
  <c r="W15" i="1"/>
  <c r="B21" i="3" s="1"/>
  <c r="X14" i="1"/>
  <c r="C20" i="3" s="1"/>
  <c r="W14" i="1"/>
  <c r="Y14" i="1" s="1"/>
  <c r="X13" i="1"/>
  <c r="W13" i="1"/>
  <c r="Y13" i="1" s="1"/>
  <c r="X12" i="1"/>
  <c r="C18" i="3" s="1"/>
  <c r="W12" i="1"/>
  <c r="X11" i="1"/>
  <c r="C17" i="3" s="1"/>
  <c r="W11" i="1"/>
  <c r="B17" i="3" s="1"/>
  <c r="Y12" i="1" l="1"/>
  <c r="B18" i="3"/>
  <c r="Y11" i="1"/>
  <c r="Y17" i="1"/>
  <c r="B19" i="3"/>
  <c r="B20" i="3"/>
</calcChain>
</file>

<file path=xl/sharedStrings.xml><?xml version="1.0" encoding="utf-8"?>
<sst xmlns="http://schemas.openxmlformats.org/spreadsheetml/2006/main" count="204" uniqueCount="174">
  <si>
    <t>HIDDEN COLUMNS</t>
  </si>
  <si>
    <t>Defining Stakeholders</t>
  </si>
  <si>
    <t>Consider who you might need to engage with, inform or involve for your project and record their details below</t>
  </si>
  <si>
    <t>Essential autosum</t>
  </si>
  <si>
    <t>Involvement autosum</t>
  </si>
  <si>
    <t>Current Status</t>
  </si>
  <si>
    <t>Name of the person or group</t>
  </si>
  <si>
    <t>What is their role?</t>
  </si>
  <si>
    <t>What is their interest in this project?</t>
  </si>
  <si>
    <t>How essential are they to success/How influential are they?</t>
  </si>
  <si>
    <t>How Impactful are they?</t>
  </si>
  <si>
    <t>Involved/Medium</t>
  </si>
  <si>
    <t>Consult</t>
  </si>
  <si>
    <t>Communication Planning</t>
  </si>
  <si>
    <r>
      <t xml:space="preserve">Where a stakeholder sits on your map gives a good indication of the level of communication you want to think about having with them. This will also depend on the volume and complexity of stakeholders you have.
There may be stakeholders on your map you would rather see somewhere else? For example;
A) Regulators may come out in the partner box but you may wish to think about how you move them towards inform by giving confidence in what you're planning
B) A clinical consultant may have high influence but low in interest. You might want to consider how you boost their interest and get them as a supporter of the project.
Take all this into consideration when putting together a communication plan for your project. 
It helps to get stakeholders on side if they can see the benefits. To achieve this it's helpful to consider 2 questions from the point of view of your stakeholder; What's in it for me? What's against my interests? which distils to the acronyms WIIFM &amp; WAMI. To access a framework, to help you work through this click the [WIIFM-WAMI Tool] button located below </t>
    </r>
    <r>
      <rPr>
        <b/>
        <sz val="20"/>
        <color theme="4" tint="-0.499984740745262"/>
        <rFont val="Arial Black"/>
        <family val="2"/>
      </rPr>
      <t>↓</t>
    </r>
    <r>
      <rPr>
        <b/>
        <sz val="14"/>
        <color theme="4" tint="-0.499984740745262"/>
        <rFont val="Arial"/>
        <family val="2"/>
      </rPr>
      <t xml:space="preserve">
</t>
    </r>
  </si>
  <si>
    <t>Apply the below framework to individual stakeholders where some extra analysis on how best to engage and communicate is required</t>
  </si>
  <si>
    <t>What’s In It For Me
(WIIFM)</t>
  </si>
  <si>
    <t>What’s Against My Interests
(WAMI)</t>
  </si>
  <si>
    <t>What could they do to support or prevent the improvement initiative</t>
  </si>
  <si>
    <t>What could or should be done to reduce negative activities &amp; encourage positive ones</t>
  </si>
  <si>
    <t>Nature of work</t>
  </si>
  <si>
    <t>Job conditions / security</t>
  </si>
  <si>
    <t>Job satisfaction</t>
  </si>
  <si>
    <t>Profile</t>
  </si>
  <si>
    <t>Training / development</t>
  </si>
  <si>
    <t>Resources / facilities</t>
  </si>
  <si>
    <t>Improved patient care</t>
  </si>
  <si>
    <t>Others?</t>
  </si>
  <si>
    <t>Pulldown Lists</t>
  </si>
  <si>
    <t>Divisions</t>
  </si>
  <si>
    <t>Workstreams</t>
  </si>
  <si>
    <t>Executive Sponsors</t>
  </si>
  <si>
    <t>Divisional TMs</t>
  </si>
  <si>
    <t>Workstream TMs</t>
  </si>
  <si>
    <t>Finance</t>
  </si>
  <si>
    <t>Stakeholder Influence</t>
  </si>
  <si>
    <t>Stakeholder RACI</t>
  </si>
  <si>
    <t>Risk/Issue</t>
  </si>
  <si>
    <t>Issue &amp; Risk Consequence</t>
  </si>
  <si>
    <t>Risk Likelihood</t>
  </si>
  <si>
    <t>KPI Types</t>
  </si>
  <si>
    <t>KPI Target Types</t>
  </si>
  <si>
    <t>Finance Scheme Types</t>
  </si>
  <si>
    <t>Workstream Leads</t>
  </si>
  <si>
    <t>QIA Positions</t>
  </si>
  <si>
    <t>RefLookup1</t>
  </si>
  <si>
    <t>RefLookup2</t>
  </si>
  <si>
    <t>Milestone Filters</t>
  </si>
  <si>
    <t>KPI Numbers</t>
  </si>
  <si>
    <t>Cross Divisional</t>
  </si>
  <si>
    <t>Capacity &amp; Demand</t>
  </si>
  <si>
    <t>Jon Scott</t>
  </si>
  <si>
    <t>N/A</t>
  </si>
  <si>
    <t>Associated/Low</t>
  </si>
  <si>
    <t>Inform</t>
  </si>
  <si>
    <t>Risk</t>
  </si>
  <si>
    <t>1 - No Harm / Negligible</t>
  </si>
  <si>
    <t>1 - Rare</t>
  </si>
  <si>
    <t>Financial</t>
  </si>
  <si>
    <t>%</t>
  </si>
  <si>
    <t>Cost reduction</t>
  </si>
  <si>
    <t>Chief Nurses Office</t>
  </si>
  <si>
    <t>DIVX-</t>
  </si>
  <si>
    <t>CAP_</t>
  </si>
  <si>
    <t>Milestones due this week</t>
  </si>
  <si>
    <t>Division A</t>
  </si>
  <si>
    <t>Estates &amp; Facilities</t>
  </si>
  <si>
    <t>Paul Scott</t>
  </si>
  <si>
    <t>Juliet Evans</t>
  </si>
  <si>
    <t>Sue Frew</t>
  </si>
  <si>
    <t>Issue</t>
  </si>
  <si>
    <t>2 - Low / Minor</t>
  </si>
  <si>
    <t>2 - Unlikely</t>
  </si>
  <si>
    <t>Quality</t>
  </si>
  <si>
    <t>WTE</t>
  </si>
  <si>
    <t xml:space="preserve">Income generation </t>
  </si>
  <si>
    <t>Carin Charlton</t>
  </si>
  <si>
    <t>Medical Director Office</t>
  </si>
  <si>
    <t>DIVA-</t>
  </si>
  <si>
    <t>DGN_</t>
  </si>
  <si>
    <t>Milestones due in next 4 weeks</t>
  </si>
  <si>
    <t>Division B</t>
  </si>
  <si>
    <t>Income Generation</t>
  </si>
  <si>
    <t>Chris McNicholas</t>
  </si>
  <si>
    <t>Lisa Thake</t>
  </si>
  <si>
    <t>Tim Stephens</t>
  </si>
  <si>
    <t>Important/High</t>
  </si>
  <si>
    <t>Accountable</t>
  </si>
  <si>
    <t>3 - Moderate</t>
  </si>
  <si>
    <t>3 - Possible</t>
  </si>
  <si>
    <t>Efficiency</t>
  </si>
  <si>
    <t>Volume/number of</t>
  </si>
  <si>
    <t>Spend to save</t>
  </si>
  <si>
    <t>Colin Weston</t>
  </si>
  <si>
    <t>Director of Workforce</t>
  </si>
  <si>
    <t>DIVB-</t>
  </si>
  <si>
    <t>EST_</t>
  </si>
  <si>
    <t>Milestones overdue and incomplete</t>
  </si>
  <si>
    <t>Division C</t>
  </si>
  <si>
    <t>Outpatients</t>
  </si>
  <si>
    <t>Andrew Goodman</t>
  </si>
  <si>
    <t>Shalini Chandran</t>
  </si>
  <si>
    <t>Stacey Lee</t>
  </si>
  <si>
    <t>Essential/Very high</t>
  </si>
  <si>
    <t>Responsible</t>
  </si>
  <si>
    <t>4 - Severe / Major</t>
  </si>
  <si>
    <t>4 - Likely</t>
  </si>
  <si>
    <t>Service Agreement</t>
  </si>
  <si>
    <t>£</t>
  </si>
  <si>
    <t>Spend to generate</t>
  </si>
  <si>
    <t>Andi Thornton</t>
  </si>
  <si>
    <t>Associate Director of Operations</t>
  </si>
  <si>
    <t>DIVC-</t>
  </si>
  <si>
    <t>INC_</t>
  </si>
  <si>
    <t>None</t>
  </si>
  <si>
    <t>Division D</t>
  </si>
  <si>
    <t>Pharmacy</t>
  </si>
  <si>
    <t>Ashely Shaw</t>
  </si>
  <si>
    <t>Tim Gould</t>
  </si>
  <si>
    <t>Vicky Demonteverde-Robb</t>
  </si>
  <si>
    <t>Emma Glover</t>
  </si>
  <si>
    <t>5 - Death / Catastrophic</t>
  </si>
  <si>
    <t>5 - Almost Certain</t>
  </si>
  <si>
    <t>Activity</t>
  </si>
  <si>
    <t>Other</t>
  </si>
  <si>
    <t>Cost avoidance</t>
  </si>
  <si>
    <t>Sarah Pacey</t>
  </si>
  <si>
    <t>Head of Finance</t>
  </si>
  <si>
    <t>DIVD-</t>
  </si>
  <si>
    <t>OUT_</t>
  </si>
  <si>
    <t>Division E</t>
  </si>
  <si>
    <t>Procurement</t>
  </si>
  <si>
    <t>Lucie Clough</t>
  </si>
  <si>
    <t>Sophie Barnett</t>
  </si>
  <si>
    <t>Ian Hooper</t>
  </si>
  <si>
    <t>Director of Clinical Quality</t>
  </si>
  <si>
    <t>DIVE-</t>
  </si>
  <si>
    <t>PHA_</t>
  </si>
  <si>
    <t>Surgery</t>
  </si>
  <si>
    <t>Graham Johnson</t>
  </si>
  <si>
    <t>Kathy Baysdon</t>
  </si>
  <si>
    <t>Head of PMO</t>
  </si>
  <si>
    <t>CEST-</t>
  </si>
  <si>
    <t>PRO_</t>
  </si>
  <si>
    <t>Corporate</t>
  </si>
  <si>
    <t>Workforce</t>
  </si>
  <si>
    <t>David Wherrett</t>
  </si>
  <si>
    <t>Pamela Kanyuchi</t>
  </si>
  <si>
    <t>Amanda Coulier</t>
  </si>
  <si>
    <t>CORP-</t>
  </si>
  <si>
    <t>SUR_</t>
  </si>
  <si>
    <t>Divisional</t>
  </si>
  <si>
    <t>WKF_</t>
  </si>
  <si>
    <t>DIV_</t>
  </si>
  <si>
    <t>Stakeholder Score - Graphsource</t>
  </si>
  <si>
    <t>Risk Scoring Matrix Calculation</t>
  </si>
  <si>
    <t>Graphsource</t>
  </si>
  <si>
    <t>Export Type</t>
  </si>
  <si>
    <t>Name</t>
  </si>
  <si>
    <t>Essential Score</t>
  </si>
  <si>
    <t>Importance Score</t>
  </si>
  <si>
    <t>JPEG</t>
  </si>
  <si>
    <t>Formatting key</t>
  </si>
  <si>
    <t>Format</t>
  </si>
  <si>
    <t>Use</t>
  </si>
  <si>
    <t>Non-user completed cell (autofills)</t>
  </si>
  <si>
    <t xml:space="preserve">Cell requires completion - "non-blanks" conditional format turns white </t>
  </si>
  <si>
    <t>PMO completed cell</t>
  </si>
  <si>
    <t>AAaa</t>
  </si>
  <si>
    <t>Sub heading font</t>
  </si>
  <si>
    <t>General font</t>
  </si>
  <si>
    <t>Section headings font</t>
  </si>
  <si>
    <t>Table headers</t>
  </si>
  <si>
    <t>In-page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</si>
</sst>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amily val="2"/>
    </font>
    <font>
      <b/>
      <sz val="11"/>
      <color theme="1"/>
      <name val="Calibri"/>
      <family val="2"/>
      <scheme val="minor"/>
    </font>
    <font>
      <sz val="11"/>
      <color theme="1"/>
      <name val="Arial"/>
      <family val="2"/>
    </font>
    <font>
      <b/>
      <i/>
      <sz val="11"/>
      <color theme="1"/>
      <name val="Calibri"/>
      <family val="2"/>
      <scheme val="minor"/>
    </font>
    <font>
      <b/>
      <sz val="36"/>
      <color theme="0"/>
      <name val="Arial"/>
      <family val="2"/>
    </font>
    <font>
      <b/>
      <sz val="36"/>
      <color rgb="FF3859E4"/>
      <name val="Arial"/>
      <family val="2"/>
    </font>
    <font>
      <sz val="28"/>
      <color rgb="FF005EB8"/>
      <name val="Arial"/>
      <family val="2"/>
    </font>
    <font>
      <sz val="32"/>
      <color rgb="FF005EB8"/>
      <name val="Arial"/>
      <family val="2"/>
    </font>
    <font>
      <b/>
      <sz val="20"/>
      <color theme="4" tint="-0.499984740745262"/>
      <name val="Arial"/>
      <family val="2"/>
    </font>
    <font>
      <b/>
      <sz val="16"/>
      <color rgb="FF005EB8"/>
      <name val="Arial"/>
      <family val="2"/>
    </font>
    <font>
      <sz val="11"/>
      <name val="Calibri"/>
      <family val="2"/>
      <scheme val="minor"/>
    </font>
    <font>
      <b/>
      <sz val="12"/>
      <color theme="4" tint="-0.499984740745262"/>
      <name val="Arial"/>
      <family val="2"/>
    </font>
    <font>
      <b/>
      <sz val="12"/>
      <color theme="1"/>
      <name val="Calibri"/>
      <family val="2"/>
      <scheme val="minor"/>
    </font>
    <font>
      <b/>
      <sz val="12"/>
      <name val="Arial"/>
      <family val="2"/>
    </font>
    <font>
      <sz val="12"/>
      <name val="Calibri"/>
      <family val="2"/>
      <scheme val="minor"/>
    </font>
    <font>
      <sz val="12"/>
      <color theme="1"/>
      <name val="Calibri"/>
      <family val="2"/>
      <scheme val="minor"/>
    </font>
    <font>
      <b/>
      <sz val="14"/>
      <color theme="4" tint="-0.499984740745262"/>
      <name val="Arial"/>
      <family val="2"/>
    </font>
    <font>
      <b/>
      <sz val="20"/>
      <color theme="4" tint="-0.499984740745262"/>
      <name val="Arial Black"/>
      <family val="2"/>
    </font>
    <font>
      <b/>
      <sz val="18"/>
      <color theme="4" tint="-0.499984740745262"/>
      <name val="Arial"/>
      <family val="2"/>
    </font>
    <font>
      <b/>
      <sz val="14"/>
      <color rgb="FF005EB8"/>
      <name val="Arial"/>
      <family val="2"/>
    </font>
    <font>
      <sz val="11"/>
      <name val="Arial"/>
      <family val="2"/>
    </font>
    <font>
      <b/>
      <sz val="14"/>
      <color theme="1"/>
      <name val="Calibri"/>
      <family val="2"/>
      <scheme val="minor"/>
    </font>
    <font>
      <b/>
      <sz val="11"/>
      <color theme="1"/>
      <name val="Arial"/>
      <family val="2"/>
    </font>
    <font>
      <b/>
      <sz val="11"/>
      <name val="Calibri"/>
      <family val="2"/>
      <scheme val="minor"/>
    </font>
    <font>
      <sz val="18"/>
      <color theme="4" tint="-0.499984740745262"/>
      <name val="Arial"/>
      <family val="2"/>
    </font>
    <font>
      <b/>
      <sz val="11"/>
      <color theme="4" tint="-0.499984740745262"/>
      <name val="Arial"/>
      <family val="2"/>
    </font>
    <font>
      <b/>
      <sz val="32"/>
      <color rgb="FF005EB8"/>
      <name val="Arial"/>
      <family val="2"/>
    </font>
  </fonts>
  <fills count="8">
    <fill>
      <patternFill patternType="none"/>
    </fill>
    <fill>
      <patternFill patternType="gray125"/>
    </fill>
    <fill>
      <patternFill patternType="solid">
        <fgColor rgb="FFD2D7DD"/>
        <bgColor indexed="64"/>
      </patternFill>
    </fill>
    <fill>
      <patternFill patternType="solid">
        <fgColor rgb="FF005EB8"/>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lightUp">
        <fgColor theme="1" tint="0.499984740745262"/>
        <bgColor theme="0" tint="-4.9989318521683403E-2"/>
      </patternFill>
    </fill>
  </fills>
  <borders count="58">
    <border>
      <left/>
      <right/>
      <top/>
      <bottom/>
      <diagonal/>
    </border>
    <border>
      <left/>
      <right/>
      <top style="medium">
        <color indexed="64"/>
      </top>
      <bottom/>
      <diagonal/>
    </border>
    <border>
      <left/>
      <right/>
      <top/>
      <bottom style="medium">
        <color indexed="64"/>
      </bottom>
      <diagonal/>
    </border>
    <border>
      <left style="medium">
        <color rgb="FF005EB8"/>
      </left>
      <right/>
      <top style="medium">
        <color rgb="FF005EB8"/>
      </top>
      <bottom/>
      <diagonal/>
    </border>
    <border>
      <left/>
      <right/>
      <top style="medium">
        <color rgb="FF005EB8"/>
      </top>
      <bottom/>
      <diagonal/>
    </border>
    <border>
      <left/>
      <right style="medium">
        <color rgb="FF005EB8"/>
      </right>
      <top style="medium">
        <color rgb="FF005EB8"/>
      </top>
      <bottom/>
      <diagonal/>
    </border>
    <border>
      <left style="medium">
        <color rgb="FF005EB8"/>
      </left>
      <right/>
      <top/>
      <bottom/>
      <diagonal/>
    </border>
    <border>
      <left/>
      <right style="medium">
        <color rgb="FF005EB8"/>
      </right>
      <top/>
      <bottom/>
      <diagonal/>
    </border>
    <border>
      <left/>
      <right style="dashDot">
        <color indexed="64"/>
      </right>
      <top style="dashDot">
        <color indexed="64"/>
      </top>
      <bottom/>
      <diagonal/>
    </border>
    <border>
      <left style="dashDot">
        <color indexed="64"/>
      </left>
      <right style="dashDot">
        <color indexed="64"/>
      </right>
      <top style="dashDot">
        <color indexed="64"/>
      </top>
      <bottom/>
      <diagonal/>
    </border>
    <border>
      <left style="medium">
        <color rgb="FF005EB8"/>
      </left>
      <right/>
      <top/>
      <bottom style="medium">
        <color rgb="FF005EB8"/>
      </bottom>
      <diagonal/>
    </border>
    <border>
      <left/>
      <right/>
      <top/>
      <bottom style="medium">
        <color rgb="FF005EB8"/>
      </bottom>
      <diagonal/>
    </border>
    <border>
      <left/>
      <right style="medium">
        <color rgb="FF005EB8"/>
      </right>
      <top/>
      <bottom style="medium">
        <color rgb="FF005EB8"/>
      </bottom>
      <diagonal/>
    </border>
    <border>
      <left/>
      <right style="dashDot">
        <color indexed="64"/>
      </right>
      <top/>
      <bottom style="dashDot">
        <color indexed="64"/>
      </bottom>
      <diagonal/>
    </border>
    <border>
      <left style="dashDot">
        <color indexed="64"/>
      </left>
      <right style="dashDot">
        <color indexed="64"/>
      </right>
      <top/>
      <bottom style="dashDot">
        <color indexed="64"/>
      </bottom>
      <diagonal/>
    </border>
    <border>
      <left style="medium">
        <color rgb="FF005EB8"/>
      </left>
      <right/>
      <top/>
      <bottom style="hair">
        <color indexed="64"/>
      </bottom>
      <diagonal/>
    </border>
    <border>
      <left/>
      <right/>
      <top/>
      <bottom style="hair">
        <color indexed="64"/>
      </bottom>
      <diagonal/>
    </border>
    <border>
      <left/>
      <right style="medium">
        <color rgb="FF005EB8"/>
      </right>
      <top/>
      <bottom style="hair">
        <color indexed="64"/>
      </bottom>
      <diagonal/>
    </border>
    <border>
      <left/>
      <right style="dashDot">
        <color indexed="64"/>
      </right>
      <top style="dashDot">
        <color indexed="64"/>
      </top>
      <bottom style="hair">
        <color indexed="64"/>
      </bottom>
      <diagonal/>
    </border>
    <border>
      <left style="dashDot">
        <color indexed="64"/>
      </left>
      <right style="dashDot">
        <color indexed="64"/>
      </right>
      <top style="dashDot">
        <color indexed="64"/>
      </top>
      <bottom style="dashDot">
        <color indexed="64"/>
      </bottom>
      <diagonal/>
    </border>
    <border>
      <left style="medium">
        <color rgb="FF005EB8"/>
      </left>
      <right/>
      <top style="hair">
        <color indexed="64"/>
      </top>
      <bottom/>
      <diagonal/>
    </border>
    <border>
      <left/>
      <right/>
      <top style="hair">
        <color indexed="64"/>
      </top>
      <bottom/>
      <diagonal/>
    </border>
    <border>
      <left/>
      <right style="medium">
        <color rgb="FF005EB8"/>
      </right>
      <top style="hair">
        <color indexed="64"/>
      </top>
      <bottom/>
      <diagonal/>
    </border>
    <border>
      <left style="medium">
        <color rgb="FF005EB8"/>
      </left>
      <right/>
      <top style="hair">
        <color indexed="64"/>
      </top>
      <bottom style="hair">
        <color indexed="64"/>
      </bottom>
      <diagonal/>
    </border>
    <border>
      <left/>
      <right/>
      <top style="hair">
        <color indexed="64"/>
      </top>
      <bottom style="hair">
        <color indexed="64"/>
      </bottom>
      <diagonal/>
    </border>
    <border>
      <left/>
      <right style="medium">
        <color rgb="FF005EB8"/>
      </right>
      <top style="hair">
        <color auto="1"/>
      </top>
      <bottom style="hair">
        <color auto="1"/>
      </bottom>
      <diagonal/>
    </border>
    <border>
      <left style="medium">
        <color rgb="FF005EB8"/>
      </left>
      <right/>
      <top style="hair">
        <color indexed="64"/>
      </top>
      <bottom style="medium">
        <color rgb="FF005EB8"/>
      </bottom>
      <diagonal/>
    </border>
    <border>
      <left/>
      <right/>
      <top style="hair">
        <color auto="1"/>
      </top>
      <bottom style="medium">
        <color rgb="FF005EB8"/>
      </bottom>
      <diagonal/>
    </border>
    <border>
      <left/>
      <right style="medium">
        <color rgb="FF005EB8"/>
      </right>
      <top style="hair">
        <color auto="1"/>
      </top>
      <bottom style="medium">
        <color rgb="FF005EB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5EB8"/>
      </left>
      <right style="thin">
        <color auto="1"/>
      </right>
      <top/>
      <bottom style="medium">
        <color rgb="FF005EB8"/>
      </bottom>
      <diagonal/>
    </border>
    <border>
      <left style="thin">
        <color auto="1"/>
      </left>
      <right style="thin">
        <color auto="1"/>
      </right>
      <top/>
      <bottom style="medium">
        <color rgb="FF005EB8"/>
      </bottom>
      <diagonal/>
    </border>
    <border>
      <left style="thin">
        <color auto="1"/>
      </left>
      <right style="medium">
        <color rgb="FF005EB8"/>
      </right>
      <top/>
      <bottom style="medium">
        <color rgb="FF005EB8"/>
      </bottom>
      <diagonal/>
    </border>
    <border>
      <left style="medium">
        <color rgb="FF005EB8"/>
      </left>
      <right style="thin">
        <color auto="1"/>
      </right>
      <top style="medium">
        <color rgb="FF005EB8"/>
      </top>
      <bottom/>
      <diagonal/>
    </border>
    <border>
      <left style="thin">
        <color auto="1"/>
      </left>
      <right style="thin">
        <color auto="1"/>
      </right>
      <top style="medium">
        <color rgb="FF005EB8"/>
      </top>
      <bottom/>
      <diagonal/>
    </border>
    <border>
      <left style="thin">
        <color auto="1"/>
      </left>
      <right style="medium">
        <color rgb="FF005EB8"/>
      </right>
      <top style="medium">
        <color rgb="FF005EB8"/>
      </top>
      <bottom/>
      <diagonal/>
    </border>
    <border>
      <left/>
      <right/>
      <top style="thin">
        <color indexed="64"/>
      </top>
      <bottom style="thin">
        <color indexed="64"/>
      </bottom>
      <diagonal/>
    </border>
    <border>
      <left/>
      <right style="medium">
        <color rgb="FF005EB8"/>
      </right>
      <top style="thin">
        <color auto="1"/>
      </top>
      <bottom style="thin">
        <color auto="1"/>
      </bottom>
      <diagonal/>
    </border>
    <border>
      <left style="medium">
        <color rgb="FF005EB8"/>
      </left>
      <right style="thin">
        <color auto="1"/>
      </right>
      <top/>
      <bottom/>
      <diagonal/>
    </border>
    <border>
      <left style="thin">
        <color auto="1"/>
      </left>
      <right style="thin">
        <color auto="1"/>
      </right>
      <top/>
      <bottom/>
      <diagonal/>
    </border>
    <border>
      <left style="thin">
        <color auto="1"/>
      </left>
      <right style="medium">
        <color rgb="FF005EB8"/>
      </right>
      <top/>
      <bottom/>
      <diagonal/>
    </border>
    <border>
      <left/>
      <right/>
      <top/>
      <bottom style="double">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style="dashDot">
        <color indexed="64"/>
      </right>
      <top/>
      <bottom/>
      <diagonal/>
    </border>
    <border>
      <left style="dashDot">
        <color indexed="64"/>
      </left>
      <right/>
      <top/>
      <bottom/>
      <diagonal/>
    </border>
    <border>
      <left/>
      <right style="dashDot">
        <color indexed="64"/>
      </right>
      <top/>
      <bottom/>
      <diagonal/>
    </border>
    <border>
      <left style="thin">
        <color indexed="64"/>
      </left>
      <right/>
      <top style="thin">
        <color indexed="64"/>
      </top>
      <bottom style="thin">
        <color indexed="64"/>
      </bottom>
      <diagonal/>
    </border>
    <border>
      <left style="dashDot">
        <color indexed="64"/>
      </left>
      <right/>
      <top/>
      <bottom style="dashDot">
        <color indexed="64"/>
      </bottom>
      <diagonal/>
    </border>
    <border>
      <left/>
      <right/>
      <top/>
      <bottom style="dashDot">
        <color indexed="64"/>
      </bottom>
      <diagonal/>
    </border>
  </borders>
  <cellStyleXfs count="2">
    <xf numFmtId="0" fontId="0" fillId="0" borderId="0"/>
    <xf numFmtId="0" fontId="2" fillId="0" borderId="0"/>
  </cellStyleXfs>
  <cellXfs count="133">
    <xf numFmtId="0" fontId="0" fillId="0" borderId="0" xfId="0"/>
    <xf numFmtId="0" fontId="0" fillId="2" borderId="0" xfId="0" applyFill="1" applyProtection="1"/>
    <xf numFmtId="0" fontId="3" fillId="2" borderId="0" xfId="0" applyFont="1" applyFill="1" applyAlignment="1" applyProtection="1">
      <alignment horizontal="center" wrapText="1"/>
    </xf>
    <xf numFmtId="0" fontId="0" fillId="0" borderId="0" xfId="0" applyProtection="1"/>
    <xf numFmtId="0" fontId="4" fillId="3" borderId="1" xfId="1" applyFont="1" applyFill="1" applyBorder="1" applyAlignment="1" applyProtection="1">
      <alignment vertical="center" wrapText="1"/>
    </xf>
    <xf numFmtId="0" fontId="4" fillId="4" borderId="0" xfId="1" applyFont="1" applyFill="1" applyBorder="1" applyAlignment="1" applyProtection="1">
      <alignment vertical="center" wrapText="1"/>
    </xf>
    <xf numFmtId="0" fontId="4" fillId="3" borderId="2" xfId="1" applyFont="1" applyFill="1" applyBorder="1" applyAlignment="1" applyProtection="1">
      <alignment vertical="center" wrapText="1"/>
    </xf>
    <xf numFmtId="0" fontId="5" fillId="3" borderId="2" xfId="1" applyFont="1" applyFill="1" applyBorder="1" applyAlignment="1" applyProtection="1">
      <alignment vertical="center" wrapText="1"/>
    </xf>
    <xf numFmtId="0" fontId="6" fillId="0" borderId="0" xfId="0" applyFont="1" applyProtection="1"/>
    <xf numFmtId="0" fontId="7" fillId="0" borderId="0" xfId="0" applyFont="1" applyAlignment="1" applyProtection="1">
      <alignment horizontal="center" vertical="center"/>
    </xf>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0" fillId="0" borderId="6" xfId="0" applyBorder="1" applyProtection="1"/>
    <xf numFmtId="0" fontId="8" fillId="0" borderId="0" xfId="0" applyFont="1" applyBorder="1" applyAlignment="1" applyProtection="1">
      <alignment horizontal="left" vertical="top" wrapText="1"/>
    </xf>
    <xf numFmtId="0" fontId="0" fillId="0" borderId="7" xfId="0" applyBorder="1" applyProtection="1"/>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0" xfId="0" applyFont="1" applyBorder="1" applyAlignment="1" applyProtection="1">
      <alignment vertical="center" wrapText="1"/>
    </xf>
    <xf numFmtId="0" fontId="10" fillId="0" borderId="13" xfId="0" applyFont="1" applyBorder="1" applyAlignment="1" applyProtection="1">
      <alignment wrapText="1"/>
    </xf>
    <xf numFmtId="0" fontId="10" fillId="0" borderId="14" xfId="0" applyFont="1" applyBorder="1" applyAlignment="1" applyProtection="1">
      <alignment wrapText="1"/>
    </xf>
    <xf numFmtId="0" fontId="11" fillId="0" borderId="15" xfId="1" applyFont="1" applyBorder="1" applyAlignment="1" applyProtection="1">
      <alignment horizontal="left" vertical="center" wrapText="1"/>
      <protection locked="0"/>
    </xf>
    <xf numFmtId="0" fontId="11" fillId="0" borderId="16" xfId="1" applyFont="1" applyBorder="1" applyAlignment="1" applyProtection="1">
      <alignment horizontal="left" vertical="center" wrapText="1"/>
      <protection locked="0"/>
    </xf>
    <xf numFmtId="0" fontId="11" fillId="0" borderId="17" xfId="1" applyFont="1" applyBorder="1" applyAlignment="1" applyProtection="1">
      <alignment horizontal="left" vertical="center" wrapText="1"/>
      <protection locked="0"/>
    </xf>
    <xf numFmtId="0" fontId="12" fillId="0" borderId="0" xfId="0" applyFont="1" applyBorder="1" applyProtection="1"/>
    <xf numFmtId="0" fontId="11" fillId="0" borderId="6" xfId="1" applyFont="1" applyBorder="1" applyAlignment="1" applyProtection="1">
      <alignment horizontal="left" vertical="center" wrapText="1"/>
      <protection locked="0"/>
    </xf>
    <xf numFmtId="0" fontId="11" fillId="0" borderId="0" xfId="1" applyFont="1" applyBorder="1" applyAlignment="1" applyProtection="1">
      <alignment horizontal="left" vertical="center" wrapText="1"/>
      <protection locked="0"/>
    </xf>
    <xf numFmtId="0" fontId="11" fillId="0" borderId="7" xfId="1" applyFont="1" applyBorder="1" applyAlignment="1" applyProtection="1">
      <alignment horizontal="left" vertical="center" wrapText="1"/>
      <protection locked="0"/>
    </xf>
    <xf numFmtId="0" fontId="10" fillId="5" borderId="18" xfId="0" applyFont="1" applyFill="1" applyBorder="1" applyProtection="1"/>
    <xf numFmtId="0" fontId="0" fillId="5" borderId="19" xfId="0" applyFill="1" applyBorder="1" applyProtection="1"/>
    <xf numFmtId="0" fontId="0" fillId="5" borderId="19" xfId="0" applyFill="1" applyBorder="1" applyAlignment="1" applyProtection="1">
      <alignment horizontal="right"/>
    </xf>
    <xf numFmtId="0" fontId="11" fillId="0" borderId="20" xfId="1" applyFont="1" applyBorder="1" applyAlignment="1" applyProtection="1">
      <alignment horizontal="left" vertical="center" wrapText="1"/>
      <protection locked="0"/>
    </xf>
    <xf numFmtId="0" fontId="11" fillId="0" borderId="21" xfId="1" applyFont="1" applyBorder="1" applyAlignment="1" applyProtection="1">
      <alignment horizontal="left" vertical="center" wrapText="1"/>
      <protection locked="0"/>
    </xf>
    <xf numFmtId="0" fontId="11" fillId="0" borderId="22" xfId="1" applyFont="1" applyBorder="1" applyAlignment="1" applyProtection="1">
      <alignment horizontal="left" vertical="center" wrapText="1"/>
      <protection locked="0"/>
    </xf>
    <xf numFmtId="0" fontId="11" fillId="0" borderId="23" xfId="1" applyFont="1" applyBorder="1" applyAlignment="1" applyProtection="1">
      <alignment horizontal="left" vertical="center" wrapText="1"/>
      <protection locked="0"/>
    </xf>
    <xf numFmtId="0" fontId="11" fillId="0" borderId="24" xfId="1" applyFont="1" applyBorder="1" applyAlignment="1" applyProtection="1">
      <alignment horizontal="left" vertical="center" wrapText="1"/>
      <protection locked="0"/>
    </xf>
    <xf numFmtId="0" fontId="11" fillId="0" borderId="25" xfId="1" applyFont="1" applyBorder="1" applyAlignment="1" applyProtection="1">
      <alignment horizontal="left" vertical="center" wrapText="1"/>
      <protection locked="0"/>
    </xf>
    <xf numFmtId="0" fontId="11" fillId="0" borderId="26" xfId="1" applyFont="1" applyBorder="1" applyAlignment="1" applyProtection="1">
      <alignment horizontal="left" vertical="center" wrapText="1"/>
      <protection locked="0"/>
    </xf>
    <xf numFmtId="0" fontId="11" fillId="0" borderId="27" xfId="1" applyFont="1" applyBorder="1" applyAlignment="1" applyProtection="1">
      <alignment horizontal="left" vertical="center" wrapText="1"/>
      <protection locked="0"/>
    </xf>
    <xf numFmtId="0" fontId="11" fillId="0" borderId="28"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1" fillId="0" borderId="11" xfId="1" applyFont="1" applyBorder="1" applyAlignment="1" applyProtection="1">
      <alignment horizontal="left" vertical="center" wrapText="1"/>
      <protection locked="0"/>
    </xf>
    <xf numFmtId="0" fontId="11" fillId="0" borderId="12" xfId="1" applyFont="1" applyBorder="1" applyAlignment="1" applyProtection="1">
      <alignment horizontal="left" vertical="center" wrapText="1"/>
      <protection locked="0"/>
    </xf>
    <xf numFmtId="0" fontId="13" fillId="0" borderId="26" xfId="1" applyFont="1" applyBorder="1" applyAlignment="1" applyProtection="1">
      <alignment horizontal="left" vertical="center" wrapText="1"/>
      <protection locked="0"/>
    </xf>
    <xf numFmtId="0" fontId="13" fillId="0" borderId="28" xfId="1" applyFont="1" applyBorder="1" applyAlignment="1" applyProtection="1">
      <alignment horizontal="left" vertical="center" wrapText="1"/>
      <protection locked="0"/>
    </xf>
    <xf numFmtId="0" fontId="0" fillId="0" borderId="10" xfId="0" applyBorder="1" applyProtection="1"/>
    <xf numFmtId="0" fontId="14" fillId="0" borderId="11" xfId="1" applyFont="1" applyBorder="1" applyAlignment="1" applyProtection="1">
      <alignment horizontal="left" vertical="center" wrapText="1"/>
    </xf>
    <xf numFmtId="0" fontId="15" fillId="0" borderId="11" xfId="0" applyFont="1" applyBorder="1" applyProtection="1"/>
    <xf numFmtId="0" fontId="0" fillId="0" borderId="12" xfId="0" applyBorder="1" applyProtection="1"/>
    <xf numFmtId="0" fontId="10" fillId="5" borderId="0" xfId="0" applyFont="1" applyFill="1" applyBorder="1" applyProtection="1"/>
    <xf numFmtId="0" fontId="0" fillId="5" borderId="0" xfId="0" applyFill="1" applyBorder="1" applyProtection="1"/>
    <xf numFmtId="0" fontId="0" fillId="5" borderId="0" xfId="0" applyFill="1" applyBorder="1" applyAlignment="1" applyProtection="1">
      <alignment horizontal="right"/>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left" vertical="top"/>
    </xf>
    <xf numFmtId="0" fontId="0" fillId="0" borderId="11" xfId="0" applyBorder="1" applyProtection="1"/>
    <xf numFmtId="0" fontId="0" fillId="2" borderId="0" xfId="0" applyFill="1"/>
    <xf numFmtId="0" fontId="0" fillId="3" borderId="29" xfId="0" applyFill="1" applyBorder="1"/>
    <xf numFmtId="0" fontId="0" fillId="3" borderId="1" xfId="0" applyFill="1" applyBorder="1"/>
    <xf numFmtId="0" fontId="0" fillId="3" borderId="30" xfId="0" applyFill="1" applyBorder="1"/>
    <xf numFmtId="0" fontId="0" fillId="0" borderId="31" xfId="0" applyBorder="1"/>
    <xf numFmtId="0" fontId="0" fillId="0" borderId="0" xfId="0" applyBorder="1"/>
    <xf numFmtId="0" fontId="0" fillId="0" borderId="32" xfId="0" applyBorder="1"/>
    <xf numFmtId="0" fontId="0" fillId="3" borderId="33" xfId="0" applyFill="1" applyBorder="1"/>
    <xf numFmtId="0" fontId="0" fillId="3" borderId="2" xfId="0" applyFill="1" applyBorder="1"/>
    <xf numFmtId="0" fontId="0" fillId="3" borderId="34" xfId="0" applyFill="1" applyBorder="1"/>
    <xf numFmtId="0" fontId="10" fillId="2" borderId="0" xfId="0" applyFont="1" applyFill="1" applyBorder="1"/>
    <xf numFmtId="0" fontId="10" fillId="0" borderId="0" xfId="0" applyFont="1" applyFill="1" applyBorder="1"/>
    <xf numFmtId="0" fontId="18" fillId="0" borderId="0" xfId="0" applyFont="1" applyFill="1" applyBorder="1" applyAlignment="1">
      <alignment horizontal="center" vertical="center" wrapText="1"/>
    </xf>
    <xf numFmtId="0" fontId="0" fillId="0" borderId="0" xfId="0" applyFill="1"/>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0" fillId="6" borderId="38" xfId="0" applyFont="1" applyFill="1" applyBorder="1" applyAlignment="1" applyProtection="1">
      <alignment horizontal="left" vertical="center" wrapText="1"/>
      <protection locked="0"/>
    </xf>
    <xf numFmtId="0" fontId="20" fillId="6" borderId="39" xfId="0" applyFont="1" applyFill="1" applyBorder="1" applyAlignment="1" applyProtection="1">
      <alignment horizontal="left" vertical="center" wrapText="1"/>
      <protection locked="0"/>
    </xf>
    <xf numFmtId="0" fontId="20" fillId="6" borderId="40" xfId="0" applyFont="1" applyFill="1" applyBorder="1" applyAlignment="1" applyProtection="1">
      <alignment horizontal="left" vertical="center" wrapText="1"/>
      <protection locked="0"/>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20" fillId="0" borderId="43" xfId="0" applyFont="1" applyFill="1" applyBorder="1" applyAlignment="1" applyProtection="1">
      <alignment horizontal="left" vertical="center" wrapText="1"/>
      <protection locked="0"/>
    </xf>
    <xf numFmtId="0" fontId="20" fillId="0" borderId="44" xfId="0" applyFont="1" applyFill="1" applyBorder="1" applyAlignment="1" applyProtection="1">
      <alignment horizontal="left" vertical="center" wrapText="1"/>
      <protection locked="0"/>
    </xf>
    <xf numFmtId="0" fontId="20" fillId="0" borderId="45" xfId="0" applyFont="1" applyFill="1" applyBorder="1" applyAlignment="1" applyProtection="1">
      <alignment horizontal="left" vertical="center" wrapText="1"/>
      <protection locked="0"/>
    </xf>
    <xf numFmtId="0" fontId="20" fillId="6" borderId="43" xfId="0" applyFont="1" applyFill="1" applyBorder="1" applyAlignment="1" applyProtection="1">
      <alignment horizontal="left" vertical="center" wrapText="1"/>
      <protection locked="0"/>
    </xf>
    <xf numFmtId="0" fontId="20" fillId="6" borderId="44" xfId="0" applyFont="1" applyFill="1" applyBorder="1" applyAlignment="1" applyProtection="1">
      <alignment horizontal="left" vertical="center" wrapText="1"/>
      <protection locked="0"/>
    </xf>
    <xf numFmtId="0" fontId="0" fillId="6" borderId="44" xfId="0" applyFont="1" applyFill="1" applyBorder="1" applyAlignment="1" applyProtection="1">
      <alignment horizontal="left" vertical="center" wrapText="1"/>
      <protection locked="0"/>
    </xf>
    <xf numFmtId="0" fontId="0" fillId="6" borderId="45" xfId="0" applyFont="1" applyFill="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20" fillId="0" borderId="35" xfId="0" applyFont="1" applyFill="1" applyBorder="1" applyAlignment="1" applyProtection="1">
      <alignment horizontal="left" vertical="center" wrapText="1"/>
      <protection locked="0"/>
    </xf>
    <xf numFmtId="0" fontId="20" fillId="0" borderId="36" xfId="0" applyFont="1" applyFill="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21" fillId="0" borderId="0" xfId="0" applyFont="1" applyAlignment="1">
      <alignment horizontal="center" vertical="top"/>
    </xf>
    <xf numFmtId="0" fontId="1" fillId="0" borderId="46" xfId="0" applyFont="1" applyBorder="1" applyAlignment="1">
      <alignment horizontal="center"/>
    </xf>
    <xf numFmtId="0" fontId="1" fillId="0" borderId="46" xfId="0" applyFont="1" applyBorder="1" applyAlignment="1"/>
    <xf numFmtId="0" fontId="0" fillId="0" borderId="0" xfId="0" applyAlignment="1"/>
    <xf numFmtId="0" fontId="21" fillId="0" borderId="0" xfId="0" applyFont="1" applyAlignment="1">
      <alignment horizontal="left" vertical="top"/>
    </xf>
    <xf numFmtId="0" fontId="0" fillId="0" borderId="19" xfId="0" applyBorder="1" applyAlignment="1">
      <alignment horizontal="center" wrapText="1"/>
    </xf>
    <xf numFmtId="0" fontId="0" fillId="0" borderId="19" xfId="0" applyBorder="1"/>
    <xf numFmtId="0" fontId="0" fillId="0" borderId="19" xfId="0" applyBorder="1" applyAlignment="1">
      <alignment horizontal="center"/>
    </xf>
    <xf numFmtId="0" fontId="0" fillId="0" borderId="0" xfId="0" applyProtection="1">
      <protection locked="0"/>
    </xf>
    <xf numFmtId="0" fontId="0" fillId="0" borderId="19" xfId="0" applyBorder="1" applyAlignment="1">
      <alignment horizontal="center" vertical="center" wrapText="1"/>
    </xf>
    <xf numFmtId="0" fontId="0" fillId="0" borderId="0" xfId="0" applyAlignment="1">
      <alignment horizontal="left"/>
    </xf>
    <xf numFmtId="0" fontId="21" fillId="0" borderId="0" xfId="0" applyFont="1" applyAlignment="1">
      <alignment horizontal="center" vertical="center"/>
    </xf>
    <xf numFmtId="0" fontId="22" fillId="0" borderId="19"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0" fillId="7" borderId="9" xfId="0" applyFill="1" applyBorder="1"/>
    <xf numFmtId="0" fontId="0" fillId="0" borderId="50" xfId="0" applyBorder="1" applyAlignment="1">
      <alignment horizontal="left"/>
    </xf>
    <xf numFmtId="0" fontId="0" fillId="0" borderId="51" xfId="0" applyBorder="1" applyAlignment="1">
      <alignment horizontal="left"/>
    </xf>
    <xf numFmtId="0" fontId="0" fillId="0" borderId="8" xfId="0" applyBorder="1" applyAlignment="1">
      <alignment horizontal="left"/>
    </xf>
    <xf numFmtId="0" fontId="0" fillId="6" borderId="52" xfId="0" applyFill="1" applyBorder="1"/>
    <xf numFmtId="0" fontId="0" fillId="0" borderId="53" xfId="0" applyBorder="1" applyAlignment="1">
      <alignment horizontal="left"/>
    </xf>
    <xf numFmtId="0" fontId="0" fillId="0" borderId="0" xfId="0" applyBorder="1" applyAlignment="1">
      <alignment horizontal="left"/>
    </xf>
    <xf numFmtId="0" fontId="0" fillId="0" borderId="54" xfId="0" applyBorder="1" applyAlignment="1">
      <alignment horizontal="left"/>
    </xf>
    <xf numFmtId="0" fontId="23" fillId="0" borderId="55" xfId="1" applyFont="1" applyBorder="1" applyAlignment="1" applyProtection="1">
      <alignment vertical="center" wrapText="1"/>
      <protection locked="0"/>
    </xf>
    <xf numFmtId="0" fontId="0" fillId="0" borderId="54" xfId="0" applyBorder="1"/>
    <xf numFmtId="0" fontId="24" fillId="0" borderId="52" xfId="0" applyFont="1" applyBorder="1"/>
    <xf numFmtId="0" fontId="25" fillId="0" borderId="52" xfId="0" applyFont="1" applyBorder="1"/>
    <xf numFmtId="0" fontId="26" fillId="0" borderId="52" xfId="0" applyFont="1" applyBorder="1"/>
    <xf numFmtId="0" fontId="19" fillId="0" borderId="52" xfId="0" applyFont="1" applyBorder="1"/>
    <xf numFmtId="0" fontId="0" fillId="0" borderId="14" xfId="0" applyBorder="1"/>
    <xf numFmtId="0" fontId="0" fillId="0" borderId="56" xfId="0" applyBorder="1" applyAlignment="1">
      <alignment horizontal="center"/>
    </xf>
    <xf numFmtId="0" fontId="0" fillId="0" borderId="57" xfId="0" applyBorder="1" applyAlignment="1">
      <alignment horizontal="center"/>
    </xf>
    <xf numFmtId="0" fontId="0" fillId="0" borderId="57" xfId="0" applyBorder="1"/>
    <xf numFmtId="0" fontId="0" fillId="0" borderId="13" xfId="0" applyBorder="1"/>
  </cellXfs>
  <cellStyles count="2">
    <cellStyle name="Normal" xfId="0" builtinId="0"/>
    <cellStyle name="Normal 94" xfId="1" xr:uid="{2984A06B-7E83-4248-A08D-206445A30351}"/>
  </cellStyles>
  <dxfs count="2">
    <dxf>
      <fill>
        <patternFill patternType="solid">
          <bgColor rgb="FF0066CC"/>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282985211761201E-2"/>
          <c:y val="1.4930016864931615E-2"/>
          <c:w val="0.95779525681613942"/>
          <c:h val="0.94668282040854368"/>
        </c:manualLayout>
      </c:layout>
      <c:scatterChart>
        <c:scatterStyle val="lineMarker"/>
        <c:varyColors val="0"/>
        <c:ser>
          <c:idx val="0"/>
          <c:order val="0"/>
          <c:tx>
            <c:strRef>
              <c:f>'Pulldowns &amp; references'!$A$17</c:f>
              <c:strCache>
                <c:ptCount val="1"/>
              </c:strCache>
            </c:strRef>
          </c:tx>
          <c:spPr>
            <a:ln w="28575">
              <a:noFill/>
            </a:ln>
          </c:spPr>
          <c:marker>
            <c:symbol val="diamond"/>
            <c:size val="25"/>
            <c:spPr>
              <a:solidFill>
                <a:srgbClr val="4F81BD"/>
              </a:solidFill>
              <a:ln>
                <a:solidFill>
                  <a:srgbClr val="FFFFFF"/>
                </a:solidFill>
                <a:prstDash val="solid"/>
              </a:ln>
            </c:spPr>
          </c:marker>
          <c:dPt>
            <c:idx val="0"/>
            <c:marker>
              <c:spPr>
                <a:solidFill>
                  <a:srgbClr val="4F81BD"/>
                </a:solidFill>
                <a:ln w="12700">
                  <a:solidFill>
                    <a:srgbClr val="FFFFFF"/>
                  </a:solidFill>
                  <a:prstDash val="solid"/>
                </a:ln>
              </c:spPr>
            </c:marker>
            <c:bubble3D val="0"/>
            <c:spPr>
              <a:ln w="25400">
                <a:noFill/>
              </a:ln>
            </c:spPr>
            <c:extLst>
              <c:ext xmlns:c16="http://schemas.microsoft.com/office/drawing/2014/chart" uri="{C3380CC4-5D6E-409C-BE32-E72D297353CC}">
                <c16:uniqueId val="{00000001-CEB4-4D1E-8F5D-EAD66570C890}"/>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references'!$B$17</c:f>
              <c:numCache>
                <c:formatCode>General</c:formatCode>
                <c:ptCount val="1"/>
                <c:pt idx="0">
                  <c:v>-1</c:v>
                </c:pt>
              </c:numCache>
            </c:numRef>
          </c:xVal>
          <c:yVal>
            <c:numRef>
              <c:f>'Pulldowns &amp; references'!$C$17</c:f>
              <c:numCache>
                <c:formatCode>General</c:formatCode>
                <c:ptCount val="1"/>
                <c:pt idx="0">
                  <c:v>-1</c:v>
                </c:pt>
              </c:numCache>
            </c:numRef>
          </c:yVal>
          <c:smooth val="0"/>
          <c:extLst>
            <c:ext xmlns:c16="http://schemas.microsoft.com/office/drawing/2014/chart" uri="{C3380CC4-5D6E-409C-BE32-E72D297353CC}">
              <c16:uniqueId val="{00000002-CEB4-4D1E-8F5D-EAD66570C890}"/>
            </c:ext>
          </c:extLst>
        </c:ser>
        <c:ser>
          <c:idx val="1"/>
          <c:order val="1"/>
          <c:tx>
            <c:strRef>
              <c:f>'Pulldowns &amp; references'!$A$18</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references'!$B$18</c:f>
              <c:numCache>
                <c:formatCode>General</c:formatCode>
                <c:ptCount val="1"/>
                <c:pt idx="0">
                  <c:v>-1</c:v>
                </c:pt>
              </c:numCache>
            </c:numRef>
          </c:xVal>
          <c:yVal>
            <c:numRef>
              <c:f>'Pulldowns &amp; references'!$C$18</c:f>
              <c:numCache>
                <c:formatCode>General</c:formatCode>
                <c:ptCount val="1"/>
                <c:pt idx="0">
                  <c:v>-1</c:v>
                </c:pt>
              </c:numCache>
            </c:numRef>
          </c:yVal>
          <c:smooth val="0"/>
          <c:extLst>
            <c:ext xmlns:c16="http://schemas.microsoft.com/office/drawing/2014/chart" uri="{C3380CC4-5D6E-409C-BE32-E72D297353CC}">
              <c16:uniqueId val="{00000003-CEB4-4D1E-8F5D-EAD66570C890}"/>
            </c:ext>
          </c:extLst>
        </c:ser>
        <c:ser>
          <c:idx val="2"/>
          <c:order val="2"/>
          <c:tx>
            <c:strRef>
              <c:f>'Pulldowns &amp; references'!$A$19</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references'!$B$19</c:f>
              <c:numCache>
                <c:formatCode>General</c:formatCode>
                <c:ptCount val="1"/>
                <c:pt idx="0">
                  <c:v>-1</c:v>
                </c:pt>
              </c:numCache>
            </c:numRef>
          </c:xVal>
          <c:yVal>
            <c:numRef>
              <c:f>'Pulldowns &amp; references'!$C$19</c:f>
              <c:numCache>
                <c:formatCode>General</c:formatCode>
                <c:ptCount val="1"/>
                <c:pt idx="0">
                  <c:v>-1</c:v>
                </c:pt>
              </c:numCache>
            </c:numRef>
          </c:yVal>
          <c:smooth val="0"/>
          <c:extLst>
            <c:ext xmlns:c16="http://schemas.microsoft.com/office/drawing/2014/chart" uri="{C3380CC4-5D6E-409C-BE32-E72D297353CC}">
              <c16:uniqueId val="{00000004-CEB4-4D1E-8F5D-EAD66570C890}"/>
            </c:ext>
          </c:extLst>
        </c:ser>
        <c:ser>
          <c:idx val="3"/>
          <c:order val="3"/>
          <c:tx>
            <c:strRef>
              <c:f>'Pulldowns &amp; references'!$A$20</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references'!$B$20</c:f>
              <c:numCache>
                <c:formatCode>General</c:formatCode>
                <c:ptCount val="1"/>
                <c:pt idx="0">
                  <c:v>-1</c:v>
                </c:pt>
              </c:numCache>
            </c:numRef>
          </c:xVal>
          <c:yVal>
            <c:numRef>
              <c:f>'Pulldowns &amp; references'!$C$20</c:f>
              <c:numCache>
                <c:formatCode>General</c:formatCode>
                <c:ptCount val="1"/>
                <c:pt idx="0">
                  <c:v>-1</c:v>
                </c:pt>
              </c:numCache>
            </c:numRef>
          </c:yVal>
          <c:smooth val="0"/>
          <c:extLst>
            <c:ext xmlns:c16="http://schemas.microsoft.com/office/drawing/2014/chart" uri="{C3380CC4-5D6E-409C-BE32-E72D297353CC}">
              <c16:uniqueId val="{00000005-CEB4-4D1E-8F5D-EAD66570C890}"/>
            </c:ext>
          </c:extLst>
        </c:ser>
        <c:ser>
          <c:idx val="4"/>
          <c:order val="4"/>
          <c:tx>
            <c:strRef>
              <c:f>'Pulldowns &amp; references'!$A$21</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references'!$B$21</c:f>
              <c:numCache>
                <c:formatCode>General</c:formatCode>
                <c:ptCount val="1"/>
                <c:pt idx="0">
                  <c:v>-1</c:v>
                </c:pt>
              </c:numCache>
            </c:numRef>
          </c:xVal>
          <c:yVal>
            <c:numRef>
              <c:f>'Pulldowns &amp; references'!$C$21</c:f>
              <c:numCache>
                <c:formatCode>General</c:formatCode>
                <c:ptCount val="1"/>
                <c:pt idx="0">
                  <c:v>-1</c:v>
                </c:pt>
              </c:numCache>
            </c:numRef>
          </c:yVal>
          <c:smooth val="0"/>
          <c:extLst>
            <c:ext xmlns:c16="http://schemas.microsoft.com/office/drawing/2014/chart" uri="{C3380CC4-5D6E-409C-BE32-E72D297353CC}">
              <c16:uniqueId val="{00000006-CEB4-4D1E-8F5D-EAD66570C890}"/>
            </c:ext>
          </c:extLst>
        </c:ser>
        <c:ser>
          <c:idx val="5"/>
          <c:order val="5"/>
          <c:tx>
            <c:strRef>
              <c:f>'Pulldowns &amp; references'!$A$22</c:f>
              <c:strCache>
                <c:ptCount val="1"/>
              </c:strCache>
            </c:strRef>
          </c:tx>
          <c:spPr>
            <a:ln w="28575">
              <a:solidFill>
                <a:schemeClr val="bg1"/>
              </a:solid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references'!$B$22</c:f>
              <c:numCache>
                <c:formatCode>General</c:formatCode>
                <c:ptCount val="1"/>
                <c:pt idx="0">
                  <c:v>-1</c:v>
                </c:pt>
              </c:numCache>
            </c:numRef>
          </c:xVal>
          <c:yVal>
            <c:numRef>
              <c:f>'Pulldowns &amp; references'!$C$22</c:f>
              <c:numCache>
                <c:formatCode>General</c:formatCode>
                <c:ptCount val="1"/>
                <c:pt idx="0">
                  <c:v>-1</c:v>
                </c:pt>
              </c:numCache>
            </c:numRef>
          </c:yVal>
          <c:smooth val="0"/>
          <c:extLst>
            <c:ext xmlns:c16="http://schemas.microsoft.com/office/drawing/2014/chart" uri="{C3380CC4-5D6E-409C-BE32-E72D297353CC}">
              <c16:uniqueId val="{00000007-CEB4-4D1E-8F5D-EAD66570C890}"/>
            </c:ext>
          </c:extLst>
        </c:ser>
        <c:ser>
          <c:idx val="6"/>
          <c:order val="6"/>
          <c:tx>
            <c:strRef>
              <c:f>'Pulldowns &amp; references'!$A$23</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references'!$B$23</c:f>
              <c:numCache>
                <c:formatCode>General</c:formatCode>
                <c:ptCount val="1"/>
                <c:pt idx="0">
                  <c:v>-1</c:v>
                </c:pt>
              </c:numCache>
            </c:numRef>
          </c:xVal>
          <c:yVal>
            <c:numRef>
              <c:f>'Pulldowns &amp; references'!$C$23</c:f>
              <c:numCache>
                <c:formatCode>General</c:formatCode>
                <c:ptCount val="1"/>
                <c:pt idx="0">
                  <c:v>-1</c:v>
                </c:pt>
              </c:numCache>
            </c:numRef>
          </c:yVal>
          <c:smooth val="0"/>
          <c:extLst>
            <c:ext xmlns:c16="http://schemas.microsoft.com/office/drawing/2014/chart" uri="{C3380CC4-5D6E-409C-BE32-E72D297353CC}">
              <c16:uniqueId val="{00000008-CEB4-4D1E-8F5D-EAD66570C890}"/>
            </c:ext>
          </c:extLst>
        </c:ser>
        <c:ser>
          <c:idx val="7"/>
          <c:order val="7"/>
          <c:tx>
            <c:strRef>
              <c:f>'Pulldowns &amp; references'!$A$24</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references'!$B$24</c:f>
              <c:numCache>
                <c:formatCode>General</c:formatCode>
                <c:ptCount val="1"/>
                <c:pt idx="0">
                  <c:v>-1</c:v>
                </c:pt>
              </c:numCache>
            </c:numRef>
          </c:xVal>
          <c:yVal>
            <c:numRef>
              <c:f>'Pulldowns &amp; references'!$C$24</c:f>
              <c:numCache>
                <c:formatCode>General</c:formatCode>
                <c:ptCount val="1"/>
                <c:pt idx="0">
                  <c:v>-1</c:v>
                </c:pt>
              </c:numCache>
            </c:numRef>
          </c:yVal>
          <c:smooth val="0"/>
          <c:extLst>
            <c:ext xmlns:c16="http://schemas.microsoft.com/office/drawing/2014/chart" uri="{C3380CC4-5D6E-409C-BE32-E72D297353CC}">
              <c16:uniqueId val="{00000009-CEB4-4D1E-8F5D-EAD66570C890}"/>
            </c:ext>
          </c:extLst>
        </c:ser>
        <c:ser>
          <c:idx val="8"/>
          <c:order val="8"/>
          <c:tx>
            <c:strRef>
              <c:f>'Pulldowns &amp; references'!$A$25</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references'!$B$25</c:f>
              <c:numCache>
                <c:formatCode>General</c:formatCode>
                <c:ptCount val="1"/>
                <c:pt idx="0">
                  <c:v>-1</c:v>
                </c:pt>
              </c:numCache>
            </c:numRef>
          </c:xVal>
          <c:yVal>
            <c:numRef>
              <c:f>'Pulldowns &amp; references'!$C$25</c:f>
              <c:numCache>
                <c:formatCode>General</c:formatCode>
                <c:ptCount val="1"/>
                <c:pt idx="0">
                  <c:v>-1</c:v>
                </c:pt>
              </c:numCache>
            </c:numRef>
          </c:yVal>
          <c:smooth val="0"/>
          <c:extLst>
            <c:ext xmlns:c16="http://schemas.microsoft.com/office/drawing/2014/chart" uri="{C3380CC4-5D6E-409C-BE32-E72D297353CC}">
              <c16:uniqueId val="{0000000A-CEB4-4D1E-8F5D-EAD66570C890}"/>
            </c:ext>
          </c:extLst>
        </c:ser>
        <c:ser>
          <c:idx val="9"/>
          <c:order val="9"/>
          <c:tx>
            <c:strRef>
              <c:f>'Pulldowns &amp; references'!$A$26</c:f>
              <c:strCache>
                <c:ptCount val="1"/>
              </c:strCache>
            </c:strRef>
          </c:tx>
          <c:spPr>
            <a:ln w="28575">
              <a:noFill/>
            </a:ln>
          </c:spPr>
          <c:marker>
            <c:symbol val="diamond"/>
            <c:size val="25"/>
            <c:spPr>
              <a:solidFill>
                <a:srgbClr val="4F81BD"/>
              </a:solidFill>
              <a:ln>
                <a:solidFill>
                  <a:srgbClr val="FFFFFF"/>
                </a:solidFill>
                <a:prstDash val="solid"/>
              </a:ln>
            </c:spPr>
          </c:marker>
          <c:dLbls>
            <c:spPr>
              <a:noFill/>
              <a:ln>
                <a:noFill/>
              </a:ln>
              <a:effectLst/>
            </c:spPr>
            <c:txPr>
              <a:bodyPr/>
              <a:lstStyle/>
              <a:p>
                <a:pPr>
                  <a:defRPr sz="16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'Pulldowns &amp; references'!$B$26</c:f>
              <c:numCache>
                <c:formatCode>General</c:formatCode>
                <c:ptCount val="1"/>
                <c:pt idx="0">
                  <c:v>-1</c:v>
                </c:pt>
              </c:numCache>
            </c:numRef>
          </c:xVal>
          <c:yVal>
            <c:numRef>
              <c:f>'Pulldowns &amp; references'!$C$26</c:f>
              <c:numCache>
                <c:formatCode>General</c:formatCode>
                <c:ptCount val="1"/>
                <c:pt idx="0">
                  <c:v>-1</c:v>
                </c:pt>
              </c:numCache>
            </c:numRef>
          </c:yVal>
          <c:smooth val="0"/>
          <c:extLst>
            <c:ext xmlns:c16="http://schemas.microsoft.com/office/drawing/2014/chart" uri="{C3380CC4-5D6E-409C-BE32-E72D297353CC}">
              <c16:uniqueId val="{0000000B-CEB4-4D1E-8F5D-EAD66570C890}"/>
            </c:ext>
          </c:extLst>
        </c:ser>
        <c:dLbls>
          <c:showLegendKey val="0"/>
          <c:showVal val="0"/>
          <c:showCatName val="0"/>
          <c:showSerName val="0"/>
          <c:showPercent val="0"/>
          <c:showBubbleSize val="0"/>
        </c:dLbls>
        <c:axId val="125643008"/>
        <c:axId val="125657088"/>
      </c:scatterChart>
      <c:valAx>
        <c:axId val="125643008"/>
        <c:scaling>
          <c:orientation val="minMax"/>
          <c:max val="5"/>
          <c:min val="0"/>
        </c:scaling>
        <c:delete val="0"/>
        <c:axPos val="b"/>
        <c:numFmt formatCode="General" sourceLinked="0"/>
        <c:majorTickMark val="out"/>
        <c:minorTickMark val="none"/>
        <c:tickLblPos val="nextTo"/>
        <c:spPr>
          <a:ln w="57150">
            <a:solidFill>
              <a:schemeClr val="tx1"/>
            </a:solidFill>
          </a:ln>
        </c:spPr>
        <c:txPr>
          <a:bodyPr/>
          <a:lstStyle/>
          <a:p>
            <a:pPr>
              <a:defRPr baseline="0">
                <a:solidFill>
                  <a:schemeClr val="bg1"/>
                </a:solidFill>
              </a:defRPr>
            </a:pPr>
            <a:endParaRPr lang="en-US"/>
          </a:p>
        </c:txPr>
        <c:crossAx val="125657088"/>
        <c:crosses val="autoZero"/>
        <c:crossBetween val="midCat"/>
        <c:majorUnit val="1"/>
        <c:minorUnit val="0.5"/>
      </c:valAx>
      <c:valAx>
        <c:axId val="125657088"/>
        <c:scaling>
          <c:orientation val="minMax"/>
          <c:max val="5"/>
          <c:min val="0"/>
        </c:scaling>
        <c:delete val="0"/>
        <c:axPos val="l"/>
        <c:numFmt formatCode="General" sourceLinked="1"/>
        <c:majorTickMark val="out"/>
        <c:minorTickMark val="none"/>
        <c:tickLblPos val="nextTo"/>
        <c:spPr>
          <a:ln w="57150">
            <a:solidFill>
              <a:schemeClr val="tx1"/>
            </a:solidFill>
          </a:ln>
        </c:spPr>
        <c:txPr>
          <a:bodyPr/>
          <a:lstStyle/>
          <a:p>
            <a:pPr>
              <a:defRPr baseline="0">
                <a:solidFill>
                  <a:schemeClr val="bg1"/>
                </a:solidFill>
              </a:defRPr>
            </a:pPr>
            <a:endParaRPr lang="en-US"/>
          </a:p>
        </c:txPr>
        <c:crossAx val="125643008"/>
        <c:crosses val="autoZero"/>
        <c:crossBetween val="midCat"/>
        <c:majorUnit val="1"/>
        <c:minorUnit val="0.2"/>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WIIFMWAMI!A1"/><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666626</xdr:colOff>
      <xdr:row>25</xdr:row>
      <xdr:rowOff>146804</xdr:rowOff>
    </xdr:from>
    <xdr:to>
      <xdr:col>19</xdr:col>
      <xdr:colOff>312953</xdr:colOff>
      <xdr:row>74</xdr:row>
      <xdr:rowOff>98456</xdr:rowOff>
    </xdr:to>
    <xdr:grpSp>
      <xdr:nvGrpSpPr>
        <xdr:cNvPr id="2" name="Group 1">
          <a:extLst>
            <a:ext uri="{FF2B5EF4-FFF2-40B4-BE49-F238E27FC236}">
              <a16:creationId xmlns:a16="http://schemas.microsoft.com/office/drawing/2014/main" id="{8E7204E3-7BC6-42A5-83E7-D1F778C8B829}"/>
            </a:ext>
          </a:extLst>
        </xdr:cNvPr>
        <xdr:cNvGrpSpPr/>
      </xdr:nvGrpSpPr>
      <xdr:grpSpPr>
        <a:xfrm>
          <a:off x="6838826" y="8583233"/>
          <a:ext cx="11860098" cy="9041223"/>
          <a:chOff x="2600360" y="6321798"/>
          <a:chExt cx="11771005" cy="8849751"/>
        </a:xfrm>
      </xdr:grpSpPr>
      <xdr:sp macro="" textlink="">
        <xdr:nvSpPr>
          <xdr:cNvPr id="3" name="Rectangle 2">
            <a:extLst>
              <a:ext uri="{FF2B5EF4-FFF2-40B4-BE49-F238E27FC236}">
                <a16:creationId xmlns:a16="http://schemas.microsoft.com/office/drawing/2014/main" id="{4F3261C9-9713-450E-94D9-48BDB0CF4034}"/>
              </a:ext>
            </a:extLst>
          </xdr:cNvPr>
          <xdr:cNvSpPr/>
        </xdr:nvSpPr>
        <xdr:spPr>
          <a:xfrm>
            <a:off x="3422833" y="6422650"/>
            <a:ext cx="5316042" cy="3905649"/>
          </a:xfrm>
          <a:prstGeom prst="rect">
            <a:avLst/>
          </a:prstGeom>
          <a:solidFill>
            <a:srgbClr val="F9AB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800" b="1" i="1">
                <a:solidFill>
                  <a:schemeClr val="lt1"/>
                </a:solidFill>
                <a:effectLst/>
                <a:latin typeface="+mn-lt"/>
                <a:ea typeface="+mn-ea"/>
                <a:cs typeface="+mn-cs"/>
              </a:rPr>
              <a:t>Meet Their</a:t>
            </a:r>
            <a:r>
              <a:rPr lang="en-GB" sz="2800" b="1" i="1" baseline="0">
                <a:solidFill>
                  <a:schemeClr val="lt1"/>
                </a:solidFill>
                <a:effectLst/>
                <a:latin typeface="+mn-lt"/>
                <a:ea typeface="+mn-ea"/>
                <a:cs typeface="+mn-cs"/>
              </a:rPr>
              <a:t> Needs</a:t>
            </a:r>
            <a:endParaRPr lang="en-GB" sz="2800">
              <a:effectLst/>
            </a:endParaRPr>
          </a:p>
          <a:p>
            <a:pPr algn="ctr"/>
            <a:r>
              <a:rPr lang="en-GB" sz="1800" b="1" i="1">
                <a:solidFill>
                  <a:schemeClr val="lt1"/>
                </a:solidFill>
                <a:effectLst/>
                <a:latin typeface="+mn-lt"/>
                <a:ea typeface="+mn-ea"/>
                <a:cs typeface="+mn-cs"/>
              </a:rPr>
              <a:t>(Do some of the doing)</a:t>
            </a:r>
            <a:endParaRPr lang="en-GB" sz="1800" b="1" i="1"/>
          </a:p>
        </xdr:txBody>
      </xdr:sp>
      <xdr:sp macro="" textlink="">
        <xdr:nvSpPr>
          <xdr:cNvPr id="4" name="Rectangle 3">
            <a:extLst>
              <a:ext uri="{FF2B5EF4-FFF2-40B4-BE49-F238E27FC236}">
                <a16:creationId xmlns:a16="http://schemas.microsoft.com/office/drawing/2014/main" id="{41726080-F3F4-42AF-908A-2CF854DFD264}"/>
              </a:ext>
            </a:extLst>
          </xdr:cNvPr>
          <xdr:cNvSpPr/>
        </xdr:nvSpPr>
        <xdr:spPr>
          <a:xfrm>
            <a:off x="8845191" y="6422650"/>
            <a:ext cx="5316042" cy="3905649"/>
          </a:xfrm>
          <a:prstGeom prst="rect">
            <a:avLst/>
          </a:prstGeom>
          <a:solidFill>
            <a:srgbClr val="F75D2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800" b="1" i="1"/>
              <a:t>Key Players</a:t>
            </a:r>
          </a:p>
          <a:p>
            <a:pPr algn="ctr"/>
            <a:r>
              <a:rPr lang="en-GB" sz="1800" b="1" i="1"/>
              <a:t>(Sponsors, influencers)</a:t>
            </a:r>
          </a:p>
        </xdr:txBody>
      </xdr:sp>
      <xdr:sp macro="" textlink="">
        <xdr:nvSpPr>
          <xdr:cNvPr id="5" name="Rectangle 4">
            <a:extLst>
              <a:ext uri="{FF2B5EF4-FFF2-40B4-BE49-F238E27FC236}">
                <a16:creationId xmlns:a16="http://schemas.microsoft.com/office/drawing/2014/main" id="{2EEDA86B-3631-43DD-A1D1-9EDB10BB61BE}"/>
              </a:ext>
            </a:extLst>
          </xdr:cNvPr>
          <xdr:cNvSpPr/>
        </xdr:nvSpPr>
        <xdr:spPr>
          <a:xfrm>
            <a:off x="3425075" y="10424524"/>
            <a:ext cx="5316042" cy="3905649"/>
          </a:xfrm>
          <a:prstGeom prst="rect">
            <a:avLst/>
          </a:prstGeom>
          <a:solidFill>
            <a:srgbClr val="92E29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800" b="1" i="1">
                <a:solidFill>
                  <a:schemeClr val="bg1"/>
                </a:solidFill>
              </a:rPr>
              <a:t>Lower Importance</a:t>
            </a:r>
          </a:p>
          <a:p>
            <a:pPr algn="ctr"/>
            <a:r>
              <a:rPr lang="en-GB" sz="1800" b="1" i="1">
                <a:solidFill>
                  <a:schemeClr val="bg1"/>
                </a:solidFill>
              </a:rPr>
              <a:t>(need to know what's happening)</a:t>
            </a:r>
          </a:p>
        </xdr:txBody>
      </xdr:sp>
      <xdr:sp macro="" textlink="">
        <xdr:nvSpPr>
          <xdr:cNvPr id="6" name="Rectangle 5">
            <a:extLst>
              <a:ext uri="{FF2B5EF4-FFF2-40B4-BE49-F238E27FC236}">
                <a16:creationId xmlns:a16="http://schemas.microsoft.com/office/drawing/2014/main" id="{EEAB10C5-F6FC-4DF1-92D8-CBDE5854A757}"/>
              </a:ext>
            </a:extLst>
          </xdr:cNvPr>
          <xdr:cNvSpPr/>
        </xdr:nvSpPr>
        <xdr:spPr>
          <a:xfrm>
            <a:off x="8847432" y="10424524"/>
            <a:ext cx="5316042" cy="3905649"/>
          </a:xfrm>
          <a:prstGeom prst="rect">
            <a:avLst/>
          </a:prstGeom>
          <a:solidFill>
            <a:srgbClr val="F3CF6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800" b="1" i="1">
                <a:solidFill>
                  <a:schemeClr val="lt1"/>
                </a:solidFill>
                <a:effectLst/>
                <a:latin typeface="+mn-lt"/>
                <a:ea typeface="+mn-ea"/>
                <a:cs typeface="+mn-cs"/>
              </a:rPr>
              <a:t>Show Consideration</a:t>
            </a:r>
            <a:endParaRPr lang="en-GB" sz="2800">
              <a:effectLst/>
            </a:endParaRPr>
          </a:p>
          <a:p>
            <a:pPr algn="ctr"/>
            <a:r>
              <a:rPr lang="en-GB" sz="1800" b="1" i="1">
                <a:solidFill>
                  <a:schemeClr val="lt1"/>
                </a:solidFill>
                <a:effectLst/>
                <a:latin typeface="+mn-lt"/>
                <a:ea typeface="+mn-ea"/>
                <a:cs typeface="+mn-cs"/>
              </a:rPr>
              <a:t>(Gain</a:t>
            </a:r>
            <a:r>
              <a:rPr lang="en-GB" sz="1800" b="1" i="1" baseline="0">
                <a:solidFill>
                  <a:schemeClr val="lt1"/>
                </a:solidFill>
                <a:effectLst/>
                <a:latin typeface="+mn-lt"/>
                <a:ea typeface="+mn-ea"/>
                <a:cs typeface="+mn-cs"/>
              </a:rPr>
              <a:t> approval or input)</a:t>
            </a:r>
            <a:endParaRPr lang="en-GB" sz="1800" b="1" i="1">
              <a:solidFill>
                <a:schemeClr val="bg1"/>
              </a:solidFill>
            </a:endParaRPr>
          </a:p>
        </xdr:txBody>
      </xdr:sp>
      <xdr:graphicFrame macro="">
        <xdr:nvGraphicFramePr>
          <xdr:cNvPr id="7" name="Chart 6">
            <a:extLst>
              <a:ext uri="{FF2B5EF4-FFF2-40B4-BE49-F238E27FC236}">
                <a16:creationId xmlns:a16="http://schemas.microsoft.com/office/drawing/2014/main" id="{F2FC4FCF-8D23-4573-B609-8E3325C51D63}"/>
              </a:ext>
            </a:extLst>
          </xdr:cNvPr>
          <xdr:cNvGraphicFramePr>
            <a:graphicFrameLocks/>
          </xdr:cNvGraphicFramePr>
        </xdr:nvGraphicFramePr>
        <xdr:xfrm>
          <a:off x="3114674" y="6321798"/>
          <a:ext cx="11256691" cy="839040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8" name="Group 7">
            <a:extLst>
              <a:ext uri="{FF2B5EF4-FFF2-40B4-BE49-F238E27FC236}">
                <a16:creationId xmlns:a16="http://schemas.microsoft.com/office/drawing/2014/main" id="{89233103-3502-4907-82FB-344BDABE95E4}"/>
              </a:ext>
            </a:extLst>
          </xdr:cNvPr>
          <xdr:cNvGrpSpPr/>
        </xdr:nvGrpSpPr>
        <xdr:grpSpPr>
          <a:xfrm>
            <a:off x="2600360" y="7620788"/>
            <a:ext cx="548922" cy="5542990"/>
            <a:chOff x="3963992" y="7004268"/>
            <a:chExt cx="507155" cy="5838265"/>
          </a:xfrm>
        </xdr:grpSpPr>
        <xdr:cxnSp macro="">
          <xdr:nvCxnSpPr>
            <xdr:cNvPr id="12" name="Straight Arrow Connector 11">
              <a:extLst>
                <a:ext uri="{FF2B5EF4-FFF2-40B4-BE49-F238E27FC236}">
                  <a16:creationId xmlns:a16="http://schemas.microsoft.com/office/drawing/2014/main" id="{8C95AD09-12F1-4FC1-86B6-CDCC7E5991BC}"/>
                </a:ext>
              </a:extLst>
            </xdr:cNvPr>
            <xdr:cNvCxnSpPr/>
          </xdr:nvCxnSpPr>
          <xdr:spPr>
            <a:xfrm flipV="1">
              <a:off x="4471147" y="7004268"/>
              <a:ext cx="0" cy="5838265"/>
            </a:xfrm>
            <a:prstGeom prst="straightConnector1">
              <a:avLst/>
            </a:prstGeom>
            <a:ln w="508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82D020EB-64E9-461A-9C32-ECE9D2655E3C}"/>
                </a:ext>
              </a:extLst>
            </xdr:cNvPr>
            <xdr:cNvSpPr txBox="1"/>
          </xdr:nvSpPr>
          <xdr:spPr>
            <a:xfrm rot="16200000">
              <a:off x="1915286" y="9790221"/>
              <a:ext cx="4586592" cy="489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2800" b="1"/>
                <a:t>How</a:t>
              </a:r>
              <a:r>
                <a:rPr lang="en-GB" sz="2800" b="1" baseline="0"/>
                <a:t> impactful are they</a:t>
              </a:r>
              <a:r>
                <a:rPr lang="en-GB" sz="2800" b="1"/>
                <a:t>?</a:t>
              </a:r>
            </a:p>
          </xdr:txBody>
        </xdr:sp>
      </xdr:grpSp>
      <xdr:grpSp>
        <xdr:nvGrpSpPr>
          <xdr:cNvPr id="9" name="Group 8">
            <a:extLst>
              <a:ext uri="{FF2B5EF4-FFF2-40B4-BE49-F238E27FC236}">
                <a16:creationId xmlns:a16="http://schemas.microsoft.com/office/drawing/2014/main" id="{D1854A96-C856-4104-A20F-6D311E56D71B}"/>
              </a:ext>
            </a:extLst>
          </xdr:cNvPr>
          <xdr:cNvGrpSpPr/>
        </xdr:nvGrpSpPr>
        <xdr:grpSpPr>
          <a:xfrm>
            <a:off x="5668945" y="14650375"/>
            <a:ext cx="6710572" cy="521174"/>
            <a:chOff x="6514267" y="13840390"/>
            <a:chExt cx="6154745" cy="539465"/>
          </a:xfrm>
        </xdr:grpSpPr>
        <xdr:cxnSp macro="">
          <xdr:nvCxnSpPr>
            <xdr:cNvPr id="10" name="Straight Arrow Connector 9">
              <a:extLst>
                <a:ext uri="{FF2B5EF4-FFF2-40B4-BE49-F238E27FC236}">
                  <a16:creationId xmlns:a16="http://schemas.microsoft.com/office/drawing/2014/main" id="{4881D147-7871-414B-9233-6EF18C985ED7}"/>
                </a:ext>
              </a:extLst>
            </xdr:cNvPr>
            <xdr:cNvCxnSpPr/>
          </xdr:nvCxnSpPr>
          <xdr:spPr>
            <a:xfrm rot="5400000" flipV="1">
              <a:off x="9433400" y="10921257"/>
              <a:ext cx="0" cy="5838265"/>
            </a:xfrm>
            <a:prstGeom prst="straightConnector1">
              <a:avLst/>
            </a:prstGeom>
            <a:ln w="508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0EA2EA9-1D94-445F-92E4-C706CE069FB7}"/>
                </a:ext>
              </a:extLst>
            </xdr:cNvPr>
            <xdr:cNvSpPr txBox="1"/>
          </xdr:nvSpPr>
          <xdr:spPr>
            <a:xfrm>
              <a:off x="6921165" y="13849197"/>
              <a:ext cx="5747847"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2800" b="1"/>
                <a:t>How essential/influential are they?</a:t>
              </a:r>
            </a:p>
          </xdr:txBody>
        </xdr:sp>
      </xdr:grpSp>
    </xdr:grpSp>
    <xdr:clientData/>
  </xdr:twoCellAnchor>
  <xdr:twoCellAnchor>
    <xdr:from>
      <xdr:col>9</xdr:col>
      <xdr:colOff>130223</xdr:colOff>
      <xdr:row>1</xdr:row>
      <xdr:rowOff>63500</xdr:rowOff>
    </xdr:from>
    <xdr:to>
      <xdr:col>16</xdr:col>
      <xdr:colOff>469852</xdr:colOff>
      <xdr:row>3</xdr:row>
      <xdr:rowOff>565150</xdr:rowOff>
    </xdr:to>
    <xdr:sp macro="" textlink="">
      <xdr:nvSpPr>
        <xdr:cNvPr id="14" name="TitleText">
          <a:extLst>
            <a:ext uri="{FF2B5EF4-FFF2-40B4-BE49-F238E27FC236}">
              <a16:creationId xmlns:a16="http://schemas.microsoft.com/office/drawing/2014/main" id="{9ACA938A-36D9-41E6-B668-731D9A2DA20B}"/>
            </a:ext>
          </a:extLst>
        </xdr:cNvPr>
        <xdr:cNvSpPr txBox="1"/>
      </xdr:nvSpPr>
      <xdr:spPr>
        <a:xfrm>
          <a:off x="10409603" y="254000"/>
          <a:ext cx="4850669" cy="1179830"/>
        </a:xfrm>
        <a:prstGeom prst="rect">
          <a:avLst/>
        </a:prstGeom>
        <a:solidFill>
          <a:srgbClr val="005EB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600" b="1">
              <a:solidFill>
                <a:schemeClr val="bg1"/>
              </a:solidFill>
              <a:latin typeface="Arial" panose="020B0604020202020204" pitchFamily="34" charset="0"/>
              <a:cs typeface="Arial" panose="020B0604020202020204" pitchFamily="34" charset="0"/>
            </a:rPr>
            <a:t>Stakeholder Analysis</a:t>
          </a:r>
          <a:endParaRPr lang="en-GB" sz="3600" b="1"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103909</xdr:colOff>
      <xdr:row>23</xdr:row>
      <xdr:rowOff>142781</xdr:rowOff>
    </xdr:from>
    <xdr:to>
      <xdr:col>17</xdr:col>
      <xdr:colOff>1264227</xdr:colOff>
      <xdr:row>25</xdr:row>
      <xdr:rowOff>0</xdr:rowOff>
    </xdr:to>
    <xdr:sp macro="" textlink="">
      <xdr:nvSpPr>
        <xdr:cNvPr id="15" name="TextBox 14">
          <a:extLst>
            <a:ext uri="{FF2B5EF4-FFF2-40B4-BE49-F238E27FC236}">
              <a16:creationId xmlns:a16="http://schemas.microsoft.com/office/drawing/2014/main" id="{8D7943B8-D2C6-43C3-B1DE-7FDFEE43944D}"/>
            </a:ext>
          </a:extLst>
        </xdr:cNvPr>
        <xdr:cNvSpPr txBox="1"/>
      </xdr:nvSpPr>
      <xdr:spPr>
        <a:xfrm>
          <a:off x="6268489" y="6863621"/>
          <a:ext cx="11607338" cy="1579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3200" b="0">
              <a:solidFill>
                <a:srgbClr val="005EB8"/>
              </a:solidFill>
              <a:latin typeface="Arial" panose="020B0604020202020204" pitchFamily="34" charset="0"/>
              <a:cs typeface="Arial" panose="020B0604020202020204" pitchFamily="34" charset="0"/>
            </a:rPr>
            <a:t>Stakeholder Map</a:t>
          </a:r>
        </a:p>
        <a:p>
          <a:pPr algn="l"/>
          <a:endParaRPr lang="en-GB" sz="1200" b="1">
            <a:solidFill>
              <a:srgbClr val="005EB8"/>
            </a:solidFill>
            <a:latin typeface="Arial" panose="020B0604020202020204" pitchFamily="34" charset="0"/>
            <a:cs typeface="Arial" panose="020B0604020202020204" pitchFamily="34" charset="0"/>
          </a:endParaRPr>
        </a:p>
        <a:p>
          <a:pPr algn="l"/>
          <a:r>
            <a:rPr lang="en-GB" sz="2800" b="1" baseline="0">
              <a:solidFill>
                <a:schemeClr val="accent1">
                  <a:lumMod val="50000"/>
                </a:schemeClr>
              </a:solidFill>
              <a:latin typeface="Arial" panose="020B0604020202020204" pitchFamily="34" charset="0"/>
              <a:cs typeface="Arial" panose="020B0604020202020204" pitchFamily="34" charset="0"/>
            </a:rPr>
            <a:t>What level of involvement should your projects stakeholders have?</a:t>
          </a:r>
        </a:p>
      </xdr:txBody>
    </xdr:sp>
    <xdr:clientData/>
  </xdr:twoCellAnchor>
  <xdr:twoCellAnchor>
    <xdr:from>
      <xdr:col>6</xdr:col>
      <xdr:colOff>95249</xdr:colOff>
      <xdr:row>80</xdr:row>
      <xdr:rowOff>81642</xdr:rowOff>
    </xdr:from>
    <xdr:to>
      <xdr:col>8</xdr:col>
      <xdr:colOff>530678</xdr:colOff>
      <xdr:row>80</xdr:row>
      <xdr:rowOff>857249</xdr:rowOff>
    </xdr:to>
    <xdr:sp macro="" textlink="">
      <xdr:nvSpPr>
        <xdr:cNvPr id="16" name="Rounded Rectangle 16">
          <a:hlinkClick xmlns:r="http://schemas.openxmlformats.org/officeDocument/2006/relationships" r:id="rId2"/>
          <a:extLst>
            <a:ext uri="{FF2B5EF4-FFF2-40B4-BE49-F238E27FC236}">
              <a16:creationId xmlns:a16="http://schemas.microsoft.com/office/drawing/2014/main" id="{D9F5F85E-7BA3-44FD-8F1D-0B1DF49161C4}"/>
            </a:ext>
          </a:extLst>
        </xdr:cNvPr>
        <xdr:cNvSpPr/>
      </xdr:nvSpPr>
      <xdr:spPr>
        <a:xfrm>
          <a:off x="8675369" y="22713042"/>
          <a:ext cx="1395549" cy="77560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400" b="1">
              <a:latin typeface="Arial" panose="020B0604020202020204" pitchFamily="34" charset="0"/>
              <a:cs typeface="Arial" panose="020B0604020202020204" pitchFamily="34" charset="0"/>
            </a:rPr>
            <a:t>WIIFM-WAMI</a:t>
          </a:r>
        </a:p>
        <a:p>
          <a:pPr algn="ctr"/>
          <a:r>
            <a:rPr lang="en-GB" sz="1400" b="1">
              <a:latin typeface="Arial" panose="020B0604020202020204" pitchFamily="34" charset="0"/>
              <a:cs typeface="Arial" panose="020B0604020202020204" pitchFamily="34" charset="0"/>
            </a:rPr>
            <a:t>Tool</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200025</xdr:colOff>
      <xdr:row>1</xdr:row>
      <xdr:rowOff>57150</xdr:rowOff>
    </xdr:from>
    <xdr:to>
      <xdr:col>16</xdr:col>
      <xdr:colOff>381000</xdr:colOff>
      <xdr:row>3</xdr:row>
      <xdr:rowOff>562882</xdr:rowOff>
    </xdr:to>
    <xdr:sp macro="" textlink="">
      <xdr:nvSpPr>
        <xdr:cNvPr id="2" name="TitleText">
          <a:extLst>
            <a:ext uri="{FF2B5EF4-FFF2-40B4-BE49-F238E27FC236}">
              <a16:creationId xmlns:a16="http://schemas.microsoft.com/office/drawing/2014/main" id="{371A784C-0DC8-4E94-A3F0-F6C94769A53F}"/>
            </a:ext>
          </a:extLst>
        </xdr:cNvPr>
        <xdr:cNvSpPr txBox="1"/>
      </xdr:nvSpPr>
      <xdr:spPr>
        <a:xfrm>
          <a:off x="3004185" y="323850"/>
          <a:ext cx="11229975" cy="1183912"/>
        </a:xfrm>
        <a:prstGeom prst="rect">
          <a:avLst/>
        </a:prstGeom>
        <a:solidFill>
          <a:srgbClr val="005EB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600" b="1">
              <a:solidFill>
                <a:schemeClr val="bg1"/>
              </a:solidFill>
              <a:latin typeface="Arial" panose="020B0604020202020204" pitchFamily="34" charset="0"/>
              <a:cs typeface="Arial" panose="020B0604020202020204" pitchFamily="34" charset="0"/>
            </a:rPr>
            <a:t>What's In It For Me - What's Against My Interests</a:t>
          </a:r>
          <a:endParaRPr lang="en-GB" sz="3600" b="1" baseline="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67234</xdr:colOff>
      <xdr:row>37</xdr:row>
      <xdr:rowOff>67235</xdr:rowOff>
    </xdr:from>
    <xdr:to>
      <xdr:col>0</xdr:col>
      <xdr:colOff>1039344</xdr:colOff>
      <xdr:row>37</xdr:row>
      <xdr:rowOff>301235</xdr:rowOff>
    </xdr:to>
    <xdr:sp macro="" textlink="">
      <xdr:nvSpPr>
        <xdr:cNvPr id="2" name="Rounded Rectangle 1">
          <a:extLst>
            <a:ext uri="{FF2B5EF4-FFF2-40B4-BE49-F238E27FC236}">
              <a16:creationId xmlns:a16="http://schemas.microsoft.com/office/drawing/2014/main" id="{409B169A-65BC-4442-913D-2F90075BDED3}"/>
            </a:ext>
          </a:extLst>
        </xdr:cNvPr>
        <xdr:cNvSpPr/>
      </xdr:nvSpPr>
      <xdr:spPr>
        <a:xfrm>
          <a:off x="67234" y="7565315"/>
          <a:ext cx="972110" cy="23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TEMPLATE</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mprovement%20Toolkit%20Template%20V1.0%202020.01.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Version Control"/>
      <sheetName val="Changes and Updates Log"/>
      <sheetName val="Sign-off"/>
      <sheetName val="SignOffsControl"/>
      <sheetName val="Home Page"/>
      <sheetName val="Getting Started"/>
      <sheetName val="Stakeholder Analysis"/>
      <sheetName val="WIIFMWAMI"/>
      <sheetName val="Team"/>
      <sheetName val="Qualitative Data"/>
      <sheetName val="Driver Diagram"/>
      <sheetName val="Aim Statement"/>
      <sheetName val="Aim Print Version"/>
      <sheetName val="Process Mapper"/>
      <sheetName val="5 Whys"/>
      <sheetName val="Cause &amp; Effect"/>
      <sheetName val="Change Ideas"/>
      <sheetName val="P.D.S.A Template"/>
      <sheetName val="Initial Details"/>
      <sheetName val="Project Initiation"/>
      <sheetName val="Dependencies &amp; Constraints"/>
      <sheetName val="KPIs"/>
      <sheetName val="Financial Phasing"/>
      <sheetName val="Risks &amp; Issues"/>
      <sheetName val="Risk Framework"/>
      <sheetName val="Milestone Dates"/>
      <sheetName val="Milestones"/>
      <sheetName val="QIA"/>
      <sheetName val="QIA Report"/>
      <sheetName val="Other Information &amp; Attachments"/>
      <sheetName val="Pulldowns &amp; references"/>
      <sheetName val="Cost &amp; Acc Codes"/>
      <sheetName val="Guidance notes"/>
      <sheetName val="SPC XmR Chart"/>
      <sheetName val="EnableMacros"/>
      <sheetName val="Workbooksettings"/>
      <sheetName val="Improvement Toolkit Template V1"/>
    </sheetNames>
    <definedNames>
      <definedName name="Hide_WIIFMWAMI"/>
      <definedName name="Open_WIIFMWAMI"/>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7">
          <cell r="A17" t="str">
            <v/>
          </cell>
          <cell r="B17">
            <v>-1</v>
          </cell>
          <cell r="C17">
            <v>-1</v>
          </cell>
        </row>
        <row r="18">
          <cell r="A18" t="str">
            <v/>
          </cell>
          <cell r="B18">
            <v>-1</v>
          </cell>
          <cell r="C18">
            <v>-1</v>
          </cell>
        </row>
        <row r="19">
          <cell r="A19" t="str">
            <v/>
          </cell>
          <cell r="B19">
            <v>-1</v>
          </cell>
          <cell r="C19">
            <v>-1</v>
          </cell>
        </row>
        <row r="20">
          <cell r="A20" t="str">
            <v/>
          </cell>
          <cell r="B20">
            <v>-1</v>
          </cell>
          <cell r="C20">
            <v>-1</v>
          </cell>
        </row>
        <row r="21">
          <cell r="A21" t="str">
            <v/>
          </cell>
          <cell r="B21">
            <v>-1</v>
          </cell>
          <cell r="C21">
            <v>-1</v>
          </cell>
        </row>
        <row r="22">
          <cell r="A22" t="str">
            <v/>
          </cell>
          <cell r="B22">
            <v>-1</v>
          </cell>
          <cell r="C22">
            <v>-1</v>
          </cell>
        </row>
        <row r="23">
          <cell r="A23" t="str">
            <v/>
          </cell>
          <cell r="B23">
            <v>-1</v>
          </cell>
          <cell r="C23">
            <v>-1</v>
          </cell>
        </row>
        <row r="24">
          <cell r="A24" t="str">
            <v/>
          </cell>
          <cell r="B24">
            <v>-1</v>
          </cell>
          <cell r="C24">
            <v>-1</v>
          </cell>
        </row>
        <row r="25">
          <cell r="A25" t="str">
            <v/>
          </cell>
          <cell r="B25">
            <v>-1</v>
          </cell>
          <cell r="C25">
            <v>-1</v>
          </cell>
        </row>
        <row r="26">
          <cell r="A26" t="str">
            <v/>
          </cell>
          <cell r="B26">
            <v>-1</v>
          </cell>
          <cell r="C26">
            <v>-1</v>
          </cell>
        </row>
      </sheetData>
      <sheetData sheetId="31">
        <row r="1">
          <cell r="G1" t="str">
            <v>InList</v>
          </cell>
          <cell r="K1" t="str">
            <v>InList</v>
          </cell>
        </row>
        <row r="3">
          <cell r="G3" t="str">
            <v>Row Labels</v>
          </cell>
          <cell r="K3" t="str">
            <v>Row Labels</v>
          </cell>
        </row>
        <row r="4">
          <cell r="G4" t="str">
            <v>1003 Interest Payable</v>
          </cell>
          <cell r="K4" t="str">
            <v>A1001 Planned Same Day</v>
          </cell>
        </row>
        <row r="5">
          <cell r="G5" t="str">
            <v>1004 Dividends Payable</v>
          </cell>
          <cell r="K5" t="str">
            <v>A1002 Elective Inpatient Devices</v>
          </cell>
        </row>
        <row r="6">
          <cell r="G6" t="str">
            <v>1005 Losses &amp; Compensations</v>
          </cell>
          <cell r="K6" t="str">
            <v>A1003 Drugs - Elective Inpatient</v>
          </cell>
        </row>
        <row r="7">
          <cell r="G7" t="str">
            <v>1006 Depreciation</v>
          </cell>
          <cell r="K7" t="str">
            <v>A1020 Tariff Elective Inpatient</v>
          </cell>
        </row>
        <row r="8">
          <cell r="G8" t="str">
            <v>1007 Central Leases</v>
          </cell>
          <cell r="K8" t="str">
            <v>A1021 Tariff Planned Same Day</v>
          </cell>
        </row>
        <row r="9">
          <cell r="G9" t="str">
            <v>1008 Impairment</v>
          </cell>
          <cell r="K9" t="str">
            <v>A1050 Non-Elective Inpatient</v>
          </cell>
        </row>
        <row r="10">
          <cell r="G10" t="str">
            <v>1010 Local Stock Control</v>
          </cell>
          <cell r="K10" t="str">
            <v>A1051 Non-Elective Inpatient 0/1 LOS</v>
          </cell>
        </row>
        <row r="11">
          <cell r="G11" t="str">
            <v>1102 Upper GI Education Account</v>
          </cell>
          <cell r="K11" t="str">
            <v>A1052 Drugs - Short Stay Emergency Inpatient</v>
          </cell>
        </row>
        <row r="12">
          <cell r="G12" t="str">
            <v>1104 A094679 TAPS01</v>
          </cell>
          <cell r="K12" t="str">
            <v>A1070 Tariff Non-Elective Inpatient</v>
          </cell>
        </row>
        <row r="13">
          <cell r="G13" t="str">
            <v>1106 CCTCHamlet.rt</v>
          </cell>
          <cell r="K13" t="str">
            <v>A1071 Tariff Short Stay Emergency Inpatient</v>
          </cell>
        </row>
        <row r="14">
          <cell r="G14" t="str">
            <v>1107 A094490  DexEnceph Dexamethasone in Herpes Simplex Virus Encephalitis trial</v>
          </cell>
          <cell r="K14" t="str">
            <v>A1072 Drugs - Tariff Non-Elective Inpatient</v>
          </cell>
        </row>
        <row r="15">
          <cell r="G15" t="str">
            <v>1108 D Baguley Research Account</v>
          </cell>
          <cell r="K15" t="str">
            <v>A1100 Outpatients</v>
          </cell>
        </row>
        <row r="16">
          <cell r="G16" t="str">
            <v>1112 Michael Allison Research Account</v>
          </cell>
          <cell r="K16" t="str">
            <v>A1101 PETCT</v>
          </cell>
        </row>
        <row r="17">
          <cell r="G17" t="str">
            <v>1114 Gastro Research Account</v>
          </cell>
          <cell r="K17" t="str">
            <v>A1102 HIV Year Of Care</v>
          </cell>
        </row>
        <row r="18">
          <cell r="G18" t="str">
            <v>1115 DVT Research</v>
          </cell>
          <cell r="K18" t="str">
            <v>A1103 Drugs - HIV</v>
          </cell>
        </row>
        <row r="19">
          <cell r="G19" t="str">
            <v>1116 A094667 NESIC</v>
          </cell>
          <cell r="K19" t="str">
            <v>A1104 Drugs - Outpatients</v>
          </cell>
        </row>
        <row r="20">
          <cell r="G20" t="str">
            <v>1117 A094535 Microarray for Rapid Pathogen Identification in ventilated pneumonia</v>
          </cell>
          <cell r="K20" t="str">
            <v>A1105 Drugs - Exceptional Request For</v>
          </cell>
        </row>
        <row r="21">
          <cell r="G21" t="str">
            <v>1118 CDBB Grant</v>
          </cell>
          <cell r="K21" t="str">
            <v>A1106 Outpatient Devices</v>
          </cell>
        </row>
        <row r="22">
          <cell r="G22" t="str">
            <v>1119 Cambridgee Spine Research</v>
          </cell>
          <cell r="K22" t="str">
            <v>A1107 Outpatient Follow Up</v>
          </cell>
        </row>
        <row r="23">
          <cell r="G23" t="str">
            <v>1122 A094598 HOME Study</v>
          </cell>
          <cell r="K23" t="str">
            <v>A1108 Outpatient Procedures</v>
          </cell>
        </row>
        <row r="24">
          <cell r="G24" t="str">
            <v>1123 Rheumatology Research Unit H96</v>
          </cell>
          <cell r="K24" t="str">
            <v>A1120 Tariff Outpatients</v>
          </cell>
        </row>
        <row r="25">
          <cell r="G25" t="str">
            <v>1124 Hepatology Symposium</v>
          </cell>
          <cell r="K25" t="str">
            <v>A1127 Tariff Outpatient Follow Up</v>
          </cell>
        </row>
        <row r="26">
          <cell r="G26" t="str">
            <v>1125 J Cheriyan Discretionary Account</v>
          </cell>
          <cell r="K26" t="str">
            <v>A1128 Tariff Outpatient Procedures</v>
          </cell>
        </row>
        <row r="27">
          <cell r="G27" t="str">
            <v>1126 J Preller Research Account</v>
          </cell>
          <cell r="K27" t="str">
            <v>A1200 Ward Attender</v>
          </cell>
        </row>
        <row r="28">
          <cell r="G28" t="str">
            <v>1127 Colorectal MDT</v>
          </cell>
          <cell r="K28" t="str">
            <v>A1400 Accident &amp; Emergency</v>
          </cell>
        </row>
        <row r="29">
          <cell r="G29" t="str">
            <v>1128 WTCRF Research Education</v>
          </cell>
          <cell r="K29" t="str">
            <v>A1401 Breast Screening</v>
          </cell>
        </row>
        <row r="30">
          <cell r="G30" t="str">
            <v>1129 Emergency Medicine CCDF</v>
          </cell>
          <cell r="K30" t="str">
            <v>A1402 Chemotherapy</v>
          </cell>
        </row>
        <row r="31">
          <cell r="G31" t="str">
            <v>1130 CANCAP01</v>
          </cell>
          <cell r="K31" t="str">
            <v>A1403 Community Services</v>
          </cell>
        </row>
        <row r="32">
          <cell r="G32" t="str">
            <v>1131 A091000 - FSA Allergy</v>
          </cell>
          <cell r="K32" t="str">
            <v>A1404 Critical Care</v>
          </cell>
        </row>
        <row r="33">
          <cell r="G33" t="str">
            <v>1132 Dr. Hilary Longhurst Research Account</v>
          </cell>
          <cell r="K33" t="str">
            <v>A1405 Disablement Services</v>
          </cell>
        </row>
        <row r="34">
          <cell r="G34" t="str">
            <v>1134 A090677 - Mike Chapman Research</v>
          </cell>
          <cell r="K34" t="str">
            <v>A1406 Genetics</v>
          </cell>
        </row>
        <row r="35">
          <cell r="G35" t="str">
            <v>1135 A091661 - Paul Hayes Research</v>
          </cell>
          <cell r="K35" t="str">
            <v>A1407 Radiotherapy</v>
          </cell>
        </row>
        <row r="36">
          <cell r="G36" t="str">
            <v>1136 Dr O'Shaughnessy Research</v>
          </cell>
          <cell r="K36" t="str">
            <v>A1408 Renal Dialysis</v>
          </cell>
        </row>
        <row r="37">
          <cell r="G37" t="str">
            <v>1138 A094646 PB-102-F50 PRX-102 In Fabry Disease Patients treated with ERT</v>
          </cell>
          <cell r="K37" t="str">
            <v>A1409 AAA Screening</v>
          </cell>
        </row>
        <row r="38">
          <cell r="G38" t="str">
            <v>1139 Martin Besser SPR</v>
          </cell>
          <cell r="K38" t="str">
            <v>A1410 Bowel Cancer Screening</v>
          </cell>
        </row>
        <row r="39">
          <cell r="G39" t="str">
            <v>1140 Alasdair Coles Research Account</v>
          </cell>
          <cell r="K39" t="str">
            <v>A1411 Newborn Screening - Hearing</v>
          </cell>
        </row>
        <row r="40">
          <cell r="G40" t="str">
            <v>1142 A094686 MITRA Study</v>
          </cell>
          <cell r="K40" t="str">
            <v>A1412 Orthoptist Screening</v>
          </cell>
        </row>
        <row r="41">
          <cell r="G41" t="str">
            <v>1143 A094599 An Open-Label Extension study of  ISIS443139-CS2</v>
          </cell>
          <cell r="K41" t="str">
            <v>A1413 Drugs - Chemotherapy</v>
          </cell>
        </row>
        <row r="42">
          <cell r="G42" t="str">
            <v>1145 A093777 PARTNERING</v>
          </cell>
          <cell r="K42" t="str">
            <v>A1414 Drugs - Community Services</v>
          </cell>
        </row>
        <row r="43">
          <cell r="G43" t="str">
            <v>1146 A091014 - Cougar-02</v>
          </cell>
          <cell r="K43" t="str">
            <v>A1415 Drugs - Renal Dialysis</v>
          </cell>
        </row>
        <row r="44">
          <cell r="G44" t="str">
            <v>1147 Dr Cameron Research</v>
          </cell>
          <cell r="K44" t="str">
            <v>A1420 Tariff Accident And Emergency</v>
          </cell>
        </row>
        <row r="45">
          <cell r="G45" t="str">
            <v>1148 Stroke Research</v>
          </cell>
          <cell r="K45" t="str">
            <v>A1422 Tariff Chemotherapy</v>
          </cell>
        </row>
        <row r="46">
          <cell r="G46" t="str">
            <v>1149 Hepatology Research</v>
          </cell>
          <cell r="K46" t="str">
            <v>A1425 Newborn Screening - Genetics</v>
          </cell>
        </row>
        <row r="47">
          <cell r="G47" t="str">
            <v>1150 Cambridge Medical Seminars</v>
          </cell>
          <cell r="K47" t="str">
            <v>A1427 Tariff Radiotherapy</v>
          </cell>
        </row>
        <row r="48">
          <cell r="G48" t="str">
            <v>1151 Dr Cheriyan Research</v>
          </cell>
          <cell r="K48" t="str">
            <v>A1428 Tariff Renal Dialysis</v>
          </cell>
        </row>
        <row r="49">
          <cell r="G49" t="str">
            <v>1152 Acute Medicine</v>
          </cell>
          <cell r="K49" t="str">
            <v>A1450 Adjustments</v>
          </cell>
        </row>
        <row r="50">
          <cell r="G50" t="str">
            <v>1153 A090142 - Detemir vs Glargine Study</v>
          </cell>
          <cell r="K50" t="str">
            <v>A1451 Antenatal Pathway</v>
          </cell>
        </row>
        <row r="51">
          <cell r="G51" t="str">
            <v>1157 Artificial Nutritional Support</v>
          </cell>
          <cell r="K51" t="str">
            <v>A1452 Block</v>
          </cell>
        </row>
        <row r="52">
          <cell r="G52" t="str">
            <v>1159 A094687 ABSEIL</v>
          </cell>
          <cell r="K52" t="str">
            <v>A1453 Cancer Mdt Clinics</v>
          </cell>
        </row>
        <row r="53">
          <cell r="G53" t="str">
            <v>1162 Paediatric Clinical Research</v>
          </cell>
          <cell r="K53" t="str">
            <v>A1454 Cardiac Rehab</v>
          </cell>
        </row>
        <row r="54">
          <cell r="G54" t="str">
            <v>1163 A094502 HUBBLE ZOOM</v>
          </cell>
          <cell r="K54" t="str">
            <v>A1455 Cleft Lip And Palate</v>
          </cell>
        </row>
        <row r="55">
          <cell r="G55" t="str">
            <v>1164 A091195 - Artemis Research Account</v>
          </cell>
          <cell r="K55" t="str">
            <v>A1456 CRC</v>
          </cell>
        </row>
        <row r="56">
          <cell r="G56" t="str">
            <v>1166 Cancer Care Research and Training</v>
          </cell>
          <cell r="K56" t="str">
            <v>A1457 Cystic Fibrosis</v>
          </cell>
        </row>
        <row r="57">
          <cell r="G57" t="str">
            <v>1169 Hernia Mesh Research Project</v>
          </cell>
          <cell r="K57" t="str">
            <v>A1458 Gynaecological Brachytherapy</v>
          </cell>
        </row>
        <row r="58">
          <cell r="G58" t="str">
            <v>1170 Novo Nordisk International Outcomes Study (IOS)</v>
          </cell>
          <cell r="K58" t="str">
            <v>A1459 MTC</v>
          </cell>
        </row>
        <row r="59">
          <cell r="G59" t="str">
            <v>1171 A094127 Role of Pressure Slipe in Preterm Baby Ventillation</v>
          </cell>
          <cell r="K59" t="str">
            <v>A1460 NHSBT</v>
          </cell>
        </row>
        <row r="60">
          <cell r="G60" t="str">
            <v>1172 Clinical Pharmacology</v>
          </cell>
          <cell r="K60" t="str">
            <v>A1461 Postnatal Pathway</v>
          </cell>
        </row>
        <row r="61">
          <cell r="G61" t="str">
            <v>1173 A093945 - The Valiant EVO International Trial</v>
          </cell>
          <cell r="K61" t="str">
            <v>A1462 Prostate Brachytherapy</v>
          </cell>
        </row>
        <row r="62">
          <cell r="G62" t="str">
            <v>1174 A093999 aHUS Registry</v>
          </cell>
          <cell r="K62" t="str">
            <v>A1463 Prosthetics</v>
          </cell>
        </row>
        <row r="63">
          <cell r="G63" t="str">
            <v>1176 A094148 Otonomy 6-month Phase 3 OLE</v>
          </cell>
          <cell r="K63" t="str">
            <v>A1464 PTS</v>
          </cell>
        </row>
        <row r="64">
          <cell r="G64" t="str">
            <v>1177 Andrew Lever Research Account</v>
          </cell>
          <cell r="K64" t="str">
            <v>A1465 Rehabilitation</v>
          </cell>
        </row>
        <row r="65">
          <cell r="G65" t="str">
            <v>1178 A094154 STRATUS</v>
          </cell>
          <cell r="K65" t="str">
            <v>A1466 Specialist Palliative Care  (Unbundled)</v>
          </cell>
        </row>
        <row r="66">
          <cell r="G66" t="str">
            <v>1179 A093922 LEGACY</v>
          </cell>
          <cell r="K66" t="str">
            <v>A1467 Teenage Cancer Oasis Centre</v>
          </cell>
        </row>
        <row r="67">
          <cell r="G67" t="str">
            <v>1181 A094237 NIMO study</v>
          </cell>
          <cell r="K67" t="str">
            <v>A1468 TOPAS</v>
          </cell>
        </row>
        <row r="68">
          <cell r="G68" t="str">
            <v>1182 A094125 Molecular Imaging Methods in Primary Sjogren’s Syndrome</v>
          </cell>
          <cell r="K68" t="str">
            <v>A1469 Drugs - PTS</v>
          </cell>
        </row>
        <row r="69">
          <cell r="G69" t="str">
            <v>1184 A094223 IVIG and rituximab in antibody-associated psychosis- SINAPPS 2</v>
          </cell>
          <cell r="K69" t="str">
            <v>A1471 Tariff Antenatal Pathway</v>
          </cell>
        </row>
        <row r="70">
          <cell r="G70" t="str">
            <v>1185 A094301 AK001 in patient with moderate to severe NASAL POLYPOSIS</v>
          </cell>
          <cell r="K70" t="str">
            <v>A1477 Tariff Cystic Fibrosis</v>
          </cell>
        </row>
        <row r="71">
          <cell r="G71" t="str">
            <v>1186 A094044 The DRINK Trial</v>
          </cell>
          <cell r="K71" t="str">
            <v>A1481 Tariff Postnatal Pathway</v>
          </cell>
        </row>
        <row r="72">
          <cell r="G72" t="str">
            <v>1187 Dr Arun Gupta Research Capacity Build</v>
          </cell>
          <cell r="K72" t="str">
            <v>A1500 Direct Access Pathology</v>
          </cell>
        </row>
        <row r="73">
          <cell r="G73" t="str">
            <v>1188 A094151 NOPROD Study NOPRODHPB 0003- Janssen</v>
          </cell>
          <cell r="K73" t="str">
            <v>A1501 Direct Access Radiology</v>
          </cell>
        </row>
        <row r="74">
          <cell r="G74" t="str">
            <v>1189 Pfizer OpenAir</v>
          </cell>
          <cell r="K74" t="str">
            <v>A1502 Direct Access Cardiology</v>
          </cell>
        </row>
        <row r="75">
          <cell r="G75" t="str">
            <v>1190 A094205 - WHIST - Wound Healing In Surgery for Trauma</v>
          </cell>
          <cell r="K75" t="str">
            <v>A1503 Drugs - Lucentis</v>
          </cell>
        </row>
        <row r="76">
          <cell r="G76" t="str">
            <v>1191 A094238- PRX-102 compared to Agalsidase Beta in Patients with Fabry Disease</v>
          </cell>
          <cell r="K76" t="str">
            <v>A1504 Echo</v>
          </cell>
        </row>
        <row r="77">
          <cell r="G77" t="str">
            <v>1192 A093522 RECITAL- Rituximab V Cyclophosphamide in connective issue diseeas-ILD</v>
          </cell>
          <cell r="K77" t="str">
            <v>A1524 Tariff Echo</v>
          </cell>
        </row>
        <row r="78">
          <cell r="G78" t="str">
            <v>1193 A094275 CLOTFAST 2</v>
          </cell>
          <cell r="K78" t="str">
            <v>A1600 Drugs - Cerezyme</v>
          </cell>
        </row>
        <row r="79">
          <cell r="G79" t="str">
            <v>1194 A094276 Cochlear Implants</v>
          </cell>
          <cell r="K79" t="str">
            <v>A1601 Drugs- Haemophilia Blood Product</v>
          </cell>
        </row>
        <row r="80">
          <cell r="G80" t="str">
            <v>1195 A094291 RESOLVE-IT</v>
          </cell>
          <cell r="K80" t="str">
            <v>A1602 Drugs - NCG Pophyria</v>
          </cell>
        </row>
        <row r="81">
          <cell r="G81" t="str">
            <v>1197 A094212 A study using RM-493 in patients with POMC deficiency obesity</v>
          </cell>
          <cell r="K81" t="str">
            <v>A1603 Drugs - NCG NF2</v>
          </cell>
        </row>
        <row r="82">
          <cell r="G82" t="str">
            <v>1198 A091699 - Diabetes Network Portfolio</v>
          </cell>
          <cell r="K82" t="str">
            <v>A1604 Drugs - NCG IRDS</v>
          </cell>
        </row>
        <row r="83">
          <cell r="G83" t="str">
            <v>1200 Renal (Gripaward)</v>
          </cell>
          <cell r="K83" t="str">
            <v>A1650 Central Provision</v>
          </cell>
        </row>
        <row r="84">
          <cell r="G84" t="str">
            <v>1201 A094376 ACTIVATE T  AG 348</v>
          </cell>
          <cell r="K84" t="str">
            <v>A1651 CIP</v>
          </cell>
        </row>
        <row r="85">
          <cell r="G85" t="str">
            <v>1202 A094093 Allergan Athena</v>
          </cell>
          <cell r="K85" t="str">
            <v>A1652 Contract Penalties</v>
          </cell>
        </row>
        <row r="86">
          <cell r="G86" t="str">
            <v>1203 Stroke Medicine Research</v>
          </cell>
          <cell r="K86" t="str">
            <v>A1653 Cquin</v>
          </cell>
        </row>
        <row r="87">
          <cell r="G87" t="str">
            <v>1204 A094004 HiSLAC</v>
          </cell>
          <cell r="K87" t="str">
            <v>A1654 Perfect January Funding</v>
          </cell>
        </row>
        <row r="88">
          <cell r="G88" t="str">
            <v>1205 A094474 CN002-012 Efficacy and safety of BMS-986168</v>
          </cell>
          <cell r="K88" t="str">
            <v>A1655 Provisions</v>
          </cell>
        </row>
        <row r="89">
          <cell r="G89" t="str">
            <v>1206 A094280 VESPA</v>
          </cell>
          <cell r="K89" t="str">
            <v>A1656 Readmissions Funding</v>
          </cell>
        </row>
        <row r="90">
          <cell r="G90" t="str">
            <v>1208 Research account Dr.M.S. Damian</v>
          </cell>
          <cell r="K90" t="str">
            <v>A1657 Emergency Readmissions (Other Providers)</v>
          </cell>
        </row>
        <row r="91">
          <cell r="G91" t="str">
            <v>1210 A094191 Predicting outcome from adrenalectomy (MATCH)</v>
          </cell>
          <cell r="K91" t="str">
            <v>A1700 NSCAG (Livers &amp; Gauchers)</v>
          </cell>
        </row>
        <row r="92">
          <cell r="G92" t="str">
            <v>1211 Arthritis Research UK - ANCA (AAV)</v>
          </cell>
          <cell r="K92" t="str">
            <v>A1701 Drugs - NSCAG (Livers &amp; Gauchers)</v>
          </cell>
        </row>
        <row r="93">
          <cell r="G93" t="str">
            <v>1212 A094317 EMINENT</v>
          </cell>
          <cell r="K93" t="str">
            <v>A1800 Part 4 Other Agreements a)</v>
          </cell>
        </row>
        <row r="94">
          <cell r="G94" t="str">
            <v>1214 CRN Nurse Commercial Support</v>
          </cell>
          <cell r="K94" t="str">
            <v>A1801 Part 4 Other Agreements b)</v>
          </cell>
        </row>
        <row r="95">
          <cell r="G95" t="str">
            <v>1215 A094464 STELLAR 3</v>
          </cell>
          <cell r="K95" t="str">
            <v>A1802 Part 4 Other Agreements c)</v>
          </cell>
        </row>
        <row r="96">
          <cell r="G96" t="str">
            <v>1217 Prof A R Green</v>
          </cell>
          <cell r="K96" t="str">
            <v>A1803 Part 4 Other Agreements d)</v>
          </cell>
        </row>
        <row r="97">
          <cell r="G97" t="str">
            <v>1218 A094572 RM-493 in patients with LEPR deficiency obesity</v>
          </cell>
          <cell r="K97" t="str">
            <v>A1900 PPA Transition</v>
          </cell>
        </row>
        <row r="98">
          <cell r="G98" t="str">
            <v>1219 IASO Study</v>
          </cell>
          <cell r="K98" t="str">
            <v>A2000 Sustainability &amp; Transformation Funding</v>
          </cell>
        </row>
        <row r="99">
          <cell r="G99" t="str">
            <v>1220 ROCHE</v>
          </cell>
          <cell r="K99" t="str">
            <v>A6703 NIHR Income - HTC</v>
          </cell>
        </row>
        <row r="100">
          <cell r="G100" t="str">
            <v>1224 R&amp;D Department</v>
          </cell>
          <cell r="K100" t="str">
            <v>A6704 Transitional Funding</v>
          </cell>
        </row>
        <row r="101">
          <cell r="G101" t="str">
            <v>1225 A093420 Mesobank</v>
          </cell>
          <cell r="K101" t="str">
            <v>A6705 SIFT Income</v>
          </cell>
        </row>
        <row r="102">
          <cell r="G102" t="str">
            <v>1226 A093850 Entyvio (Vedolizumab) long term safety</v>
          </cell>
          <cell r="K102" t="str">
            <v>A6706 NIHR Funding - Biomedical Research Centre</v>
          </cell>
        </row>
        <row r="103">
          <cell r="G103" t="str">
            <v>1227 A094266 Phase 3 study to evaluate the efficiency of Roxadustat in treatment of anemia in chronic kidney disease</v>
          </cell>
          <cell r="K103" t="str">
            <v>A6707 Imaging Technology Platform</v>
          </cell>
        </row>
        <row r="104">
          <cell r="G104" t="str">
            <v>1228 A090720 - S Middleton Research</v>
          </cell>
          <cell r="K104" t="str">
            <v>A6708 NIHR Funding - Clinical Research Facility</v>
          </cell>
        </row>
        <row r="105">
          <cell r="G105" t="str">
            <v>1229 A094364 Monclonal Antibody Sjogrens Syndrome (GSK2618960)</v>
          </cell>
          <cell r="K105" t="str">
            <v>A6709 NIHR Funding - Experimental Cancer Medicine</v>
          </cell>
        </row>
        <row r="106">
          <cell r="G106" t="str">
            <v>1230 PGME Medical Staff Round</v>
          </cell>
          <cell r="K106" t="str">
            <v>A6710 NIHR Funding - Diabetes Programme Grant</v>
          </cell>
        </row>
        <row r="107">
          <cell r="G107" t="str">
            <v>1231 A094216 INNO2VATE – CONVERSION</v>
          </cell>
          <cell r="K107" t="str">
            <v>A6711 NIHR Funding - Diabetes LRN</v>
          </cell>
        </row>
        <row r="108">
          <cell r="G108" t="str">
            <v>1232 A094385 Altitude Registry</v>
          </cell>
          <cell r="K108" t="str">
            <v>A6712 NIHR Funding - Clinical Research Initiative</v>
          </cell>
        </row>
        <row r="109">
          <cell r="G109" t="str">
            <v>1233 A094379 Rexmyelocel-T</v>
          </cell>
          <cell r="K109" t="str">
            <v>A6713 NIHR Funding - CRN</v>
          </cell>
        </row>
        <row r="110">
          <cell r="G110" t="str">
            <v>1235 Pharmacy Support Clinic Trials</v>
          </cell>
          <cell r="K110" t="str">
            <v>A6714 NIHR Funding - RfPB Schemes</v>
          </cell>
        </row>
        <row r="111">
          <cell r="G111" t="str">
            <v>1237 Dr Goodburn NT Account</v>
          </cell>
          <cell r="K111" t="str">
            <v>A6715 NIHR Funding - Flexibility &amp; Sustainability</v>
          </cell>
        </row>
        <row r="112">
          <cell r="G112" t="str">
            <v>1239 Night Safe (SAS Doctors)</v>
          </cell>
          <cell r="K112" t="str">
            <v>A6716 Stroke Research Network</v>
          </cell>
        </row>
        <row r="113">
          <cell r="G113" t="str">
            <v>1241 A094320 Avacopan in patients with Vasculitis</v>
          </cell>
          <cell r="K113" t="str">
            <v>A6717 Revenue Consequences of BMR Capital Award Grant</v>
          </cell>
        </row>
        <row r="114">
          <cell r="G114" t="str">
            <v>1242 A094270 Phase 2 - MBX-8025 in Participants with Primary Biliary Cholangitis</v>
          </cell>
          <cell r="K114" t="str">
            <v>A6718 NIHR Funding - Pexivas</v>
          </cell>
        </row>
        <row r="115">
          <cell r="G115" t="str">
            <v>1243 Excess Treatment costs for the CLOUD study</v>
          </cell>
          <cell r="K115" t="str">
            <v>A6719 ECMC-Revenue Consequences</v>
          </cell>
        </row>
        <row r="116">
          <cell r="G116" t="str">
            <v>1244 Radiology Teaching &amp; Research</v>
          </cell>
          <cell r="K116" t="str">
            <v>A6800 Conc Inc Cat C</v>
          </cell>
        </row>
        <row r="117">
          <cell r="G117" t="str">
            <v>1245 A094460 MesoTRAP</v>
          </cell>
          <cell r="K117" t="str">
            <v>A7001 Private Patients - RTA's</v>
          </cell>
        </row>
        <row r="118">
          <cell r="G118" t="str">
            <v>1246 Dr Verity DoH Grant</v>
          </cell>
          <cell r="K118" t="str">
            <v>A7003 Private Patients - IVF</v>
          </cell>
        </row>
        <row r="119">
          <cell r="G119" t="str">
            <v>1247 Dr Dutka Cardiology</v>
          </cell>
          <cell r="K119" t="str">
            <v>A7008 Private Patients - Other Paying Patients</v>
          </cell>
        </row>
        <row r="120">
          <cell r="G120" t="str">
            <v>1248 RES-17-21 CONCUSSION RESEARCH. Dr.Naomi Deakin ( Neurosurgery) funding</v>
          </cell>
          <cell r="K120" t="str">
            <v>A7011 Staff recharges - NHS</v>
          </cell>
        </row>
        <row r="121">
          <cell r="G121" t="str">
            <v>1249 Kirkpatrick Neuro Research</v>
          </cell>
          <cell r="K121" t="str">
            <v>A7012 NHS Recurring recharges</v>
          </cell>
        </row>
        <row r="122">
          <cell r="G122" t="str">
            <v>1251 Dunhill Trust - Peter Hartley</v>
          </cell>
          <cell r="K122" t="str">
            <v>A7013 NHS Non-recurring recharges</v>
          </cell>
        </row>
        <row r="123">
          <cell r="G123" t="str">
            <v>1252 E-VAC Device</v>
          </cell>
          <cell r="K123" t="str">
            <v>A7014 CAHS Cambridge Adult Hearing Aid Service Income</v>
          </cell>
        </row>
        <row r="124">
          <cell r="G124" t="str">
            <v>1253 Flow ER Project</v>
          </cell>
          <cell r="K124" t="str">
            <v>A7021 Delayed Transfers of Care</v>
          </cell>
        </row>
        <row r="125">
          <cell r="G125" t="str">
            <v>1254 A094483 PHiTT (Paediatric Hepatic International Tumour Trial)</v>
          </cell>
          <cell r="K125" t="str">
            <v>A7031 PFI funding from DoH</v>
          </cell>
        </row>
        <row r="126">
          <cell r="G126" t="str">
            <v>1255 A093324 LORIS, Version 1.0 14th February 2014</v>
          </cell>
          <cell r="K126" t="str">
            <v>A7041 Staff recharges - Non NHS</v>
          </cell>
        </row>
        <row r="127">
          <cell r="G127" t="str">
            <v>1256 Dr Tim Raine Research Account</v>
          </cell>
          <cell r="K127" t="str">
            <v>A7042 Non-NHS Recurring recharges (excl Pte pats)</v>
          </cell>
        </row>
        <row r="128">
          <cell r="G128" t="str">
            <v>1257 The PAPeRS Study</v>
          </cell>
          <cell r="K128" t="str">
            <v>A7043 Non-NHS Non-recurring recharges (excl Pte Pats)</v>
          </cell>
        </row>
        <row r="129">
          <cell r="G129" t="str">
            <v>1259 A094461 FORTIFY</v>
          </cell>
          <cell r="K129" t="str">
            <v>A7071 WP10 Nursing</v>
          </cell>
        </row>
        <row r="130">
          <cell r="G130" t="str">
            <v>1260 A094475 SAVER</v>
          </cell>
          <cell r="K130" t="str">
            <v>A7072 WP10 Midwifery</v>
          </cell>
        </row>
        <row r="131">
          <cell r="G131" t="str">
            <v>1261 MRI Research</v>
          </cell>
          <cell r="K131" t="str">
            <v>A7091 Other Non-Clinical Income</v>
          </cell>
        </row>
        <row r="132">
          <cell r="G132" t="str">
            <v>1262 A094527 EXIST-3</v>
          </cell>
          <cell r="K132" t="str">
            <v>A7501 Risk Income (Budget Only)</v>
          </cell>
        </row>
        <row r="133">
          <cell r="G133" t="str">
            <v>1263 CCTU Contingency Fund</v>
          </cell>
          <cell r="K133" t="str">
            <v>A7504 Movement in Year on Year WIP</v>
          </cell>
        </row>
        <row r="134">
          <cell r="G134" t="str">
            <v>1264 Patrick Coughlin Research account</v>
          </cell>
          <cell r="K134" t="str">
            <v>A7505 Non-Specific LBC Credit Note</v>
          </cell>
        </row>
        <row r="135">
          <cell r="G135" t="str">
            <v>1265 NIHR Grant RG89187</v>
          </cell>
          <cell r="K135" t="str">
            <v>A7506 General Provisions 07-08 (Budget Only)</v>
          </cell>
        </row>
        <row r="136">
          <cell r="G136" t="str">
            <v>1266 A094546 D3250C00045 Benralizumab in Patients with Severe Asthma</v>
          </cell>
          <cell r="K136" t="str">
            <v>A7507 Bad Debt Provision Brought Forward From 06-07</v>
          </cell>
        </row>
        <row r="137">
          <cell r="G137" t="str">
            <v>1267 Gauchers Trial Fund</v>
          </cell>
          <cell r="K137" t="str">
            <v>A8001 R&amp;D Set up fees</v>
          </cell>
        </row>
        <row r="138">
          <cell r="G138" t="str">
            <v>1268 A094121 FAIR PARK II</v>
          </cell>
          <cell r="K138" t="str">
            <v>A8002 R&amp;D Income</v>
          </cell>
        </row>
        <row r="139">
          <cell r="G139" t="str">
            <v>1269 A084569 - Prof Neal Research</v>
          </cell>
          <cell r="K139" t="str">
            <v>A8003 IP Royalty Income</v>
          </cell>
        </row>
        <row r="140">
          <cell r="G140" t="str">
            <v>1270 Urology Masters Course</v>
          </cell>
          <cell r="K140" t="str">
            <v>A8020 Staff Housing Rents Income</v>
          </cell>
        </row>
        <row r="141">
          <cell r="G141" t="str">
            <v>1271 A094236 PREPARE-ABC</v>
          </cell>
          <cell r="K141" t="str">
            <v>A8021 Professional Fees</v>
          </cell>
        </row>
        <row r="142">
          <cell r="G142" t="str">
            <v>1273 HODS</v>
          </cell>
          <cell r="K142" t="str">
            <v>A8025 Smithkline Beecham Income</v>
          </cell>
        </row>
        <row r="143">
          <cell r="G143" t="str">
            <v>1274 Tissue Typing Research</v>
          </cell>
          <cell r="K143" t="str">
            <v>A8030 Radiopharmaceuticals Income</v>
          </cell>
        </row>
        <row r="144">
          <cell r="G144" t="str">
            <v>1275 Vascular Research Clinic</v>
          </cell>
          <cell r="K144" t="str">
            <v>A8050 Telecomms Recharge</v>
          </cell>
        </row>
        <row r="145">
          <cell r="G145" t="str">
            <v>1276 Microsurgery Laboratory</v>
          </cell>
          <cell r="K145" t="str">
            <v>A8051 Callbox Income</v>
          </cell>
        </row>
        <row r="146">
          <cell r="G146" t="str">
            <v>1277 A094332 IgG4 Systemic Disease</v>
          </cell>
          <cell r="K146" t="str">
            <v>A8111 Sale of Aids</v>
          </cell>
        </row>
        <row r="147">
          <cell r="G147" t="str">
            <v>1278 A094700 BCX7353 as a treatment for acute HAE attacks</v>
          </cell>
          <cell r="K147" t="str">
            <v>A8149 Insurance Income</v>
          </cell>
        </row>
        <row r="148">
          <cell r="G148" t="str">
            <v>1279 Wellbeing Diary</v>
          </cell>
          <cell r="K148" t="str">
            <v>A8153 Photocopy Recharge</v>
          </cell>
        </row>
        <row r="149">
          <cell r="G149" t="str">
            <v>1280 Per Hall Research</v>
          </cell>
          <cell r="K149" t="str">
            <v>A8154 R&amp;D/BMR Recharge</v>
          </cell>
        </row>
        <row r="150">
          <cell r="G150" t="str">
            <v>1281 A094578 PredictImmune Profile study</v>
          </cell>
          <cell r="K150" t="str">
            <v>A8155 Committed Income</v>
          </cell>
        </row>
        <row r="151">
          <cell r="G151" t="str">
            <v>1282 Dr Basil Matta Research</v>
          </cell>
          <cell r="K151" t="str">
            <v>A8156 Concourse Income</v>
          </cell>
        </row>
        <row r="152">
          <cell r="G152" t="str">
            <v>1285 Jonathan Fuld Study account</v>
          </cell>
          <cell r="K152" t="str">
            <v>A8158 Capital Charges Income</v>
          </cell>
        </row>
        <row r="153">
          <cell r="G153" t="str">
            <v>1286 A094274 ENSEMBLE MA30143</v>
          </cell>
          <cell r="K153" t="str">
            <v>A8159 Clinical Excellence Award Income</v>
          </cell>
        </row>
        <row r="154">
          <cell r="G154" t="str">
            <v>1287 A094465 STELLAR 4</v>
          </cell>
          <cell r="K154" t="str">
            <v>A8161 Admin Income</v>
          </cell>
        </row>
        <row r="155">
          <cell r="G155" t="str">
            <v>1288 Genetic Engineering</v>
          </cell>
          <cell r="K155" t="str">
            <v>A8162 General Sales Income</v>
          </cell>
        </row>
        <row r="156">
          <cell r="G156" t="str">
            <v>1289 A094498 Explorer 5</v>
          </cell>
          <cell r="K156" t="str">
            <v>A8163 Sterile Services Income</v>
          </cell>
        </row>
        <row r="157">
          <cell r="G157" t="str">
            <v>1290 A094629 BMN 270-301: Gene Therapy Study in Severe Haemophilia A Patients</v>
          </cell>
          <cell r="K157" t="str">
            <v>A8165 Pharmacy Income</v>
          </cell>
        </row>
        <row r="158">
          <cell r="G158" t="str">
            <v>1291 PGMC Evelyn Cambridge Surgical Training Centre</v>
          </cell>
          <cell r="K158" t="str">
            <v>A8166 Technical Devices/Prosthetics</v>
          </cell>
        </row>
        <row r="159">
          <cell r="G159" t="str">
            <v>1292 A094382 PRX-102 in patients with Fabry Disease</v>
          </cell>
          <cell r="K159" t="str">
            <v>A8168 Occupational Health Income</v>
          </cell>
        </row>
        <row r="160">
          <cell r="G160" t="str">
            <v>1294 A093548 15/NS/0023 SAGIT</v>
          </cell>
          <cell r="K160" t="str">
            <v>A8171 Support Staff Training Income</v>
          </cell>
        </row>
        <row r="161">
          <cell r="G161" t="str">
            <v>1297 Prof M Bance Research Account</v>
          </cell>
          <cell r="K161" t="str">
            <v>A8175 Neurophysiology Tests</v>
          </cell>
        </row>
        <row r="162">
          <cell r="G162" t="str">
            <v>1298 Nuclear Medicine</v>
          </cell>
          <cell r="K162" t="str">
            <v>A8176 Fetal Scans</v>
          </cell>
        </row>
        <row r="163">
          <cell r="G163" t="str">
            <v>1299 Dr Burrows Research Account</v>
          </cell>
          <cell r="K163" t="str">
            <v>A8178 Theatre Sessions Recharge</v>
          </cell>
        </row>
        <row r="164">
          <cell r="G164" t="str">
            <v>1300 Colorectal Research</v>
          </cell>
          <cell r="K164" t="str">
            <v>A8179 Haemophilia Blood Products Recharges</v>
          </cell>
        </row>
        <row r="165">
          <cell r="G165" t="str">
            <v>1301 A094311 TN10 Anti-CD3 Prevention v UK1</v>
          </cell>
          <cell r="K165" t="str">
            <v>A8189 Pathology Recharges</v>
          </cell>
        </row>
        <row r="166">
          <cell r="G166" t="str">
            <v>1302 Dr Park Research Account</v>
          </cell>
          <cell r="K166" t="str">
            <v>A8190 VAT Rebate</v>
          </cell>
        </row>
        <row r="167">
          <cell r="G167" t="str">
            <v>1303 J Ahluwalia's Research Fund</v>
          </cell>
          <cell r="K167" t="str">
            <v>A8191 Gauchers Income</v>
          </cell>
        </row>
        <row r="168">
          <cell r="G168" t="str">
            <v>1304 Dr Hugo Ford Research Fund</v>
          </cell>
          <cell r="K168" t="str">
            <v>A8192 General Income</v>
          </cell>
        </row>
        <row r="169">
          <cell r="G169" t="str">
            <v>1305 Professor Eisen Research Account</v>
          </cell>
          <cell r="K169" t="str">
            <v>A8193 FIXED INCOME</v>
          </cell>
        </row>
        <row r="170">
          <cell r="G170" t="str">
            <v>1307 IBD Genetics</v>
          </cell>
          <cell r="K170" t="str">
            <v>A8194 VARIABLE INCOME</v>
          </cell>
        </row>
        <row r="171">
          <cell r="G171" t="str">
            <v>1308 Materno Fetal Medicine</v>
          </cell>
          <cell r="K171" t="str">
            <v>A8195 Medical Photography Income</v>
          </cell>
        </row>
        <row r="172">
          <cell r="G172" t="str">
            <v>1309 Diabetes Clinical Trial</v>
          </cell>
          <cell r="K172" t="str">
            <v>A8196 Management Services Income</v>
          </cell>
        </row>
        <row r="173">
          <cell r="G173" t="str">
            <v>1310 Education Fund</v>
          </cell>
          <cell r="K173" t="str">
            <v>A8199 Miscellaneous Income</v>
          </cell>
        </row>
        <row r="174">
          <cell r="G174" t="str">
            <v>1313 Clinical Pharmacology Trials Staffing</v>
          </cell>
          <cell r="K174" t="str">
            <v>A8200 Sale Of Bus Tickets</v>
          </cell>
        </row>
        <row r="175">
          <cell r="G175" t="str">
            <v>1314 A094656 EczTra 3</v>
          </cell>
          <cell r="K175" t="str">
            <v>A8201 Mortuary Fees</v>
          </cell>
        </row>
        <row r="176">
          <cell r="G176" t="str">
            <v>1315 Ian Wilkinson - Research</v>
          </cell>
          <cell r="K176" t="str">
            <v>A8203 Media Studio SLA Income</v>
          </cell>
        </row>
        <row r="177">
          <cell r="G177" t="str">
            <v>1316 Promedics</v>
          </cell>
          <cell r="K177" t="str">
            <v>A8204 Incinerator Income</v>
          </cell>
        </row>
        <row r="178">
          <cell r="G178" t="str">
            <v>1317 Allergy Research</v>
          </cell>
          <cell r="K178" t="str">
            <v>A8221 Radiological Protection Income</v>
          </cell>
        </row>
        <row r="179">
          <cell r="G179" t="str">
            <v>1318 Otology Research Account</v>
          </cell>
          <cell r="K179" t="str">
            <v>A8222 Film Badge Service Income</v>
          </cell>
        </row>
        <row r="180">
          <cell r="G180" t="str">
            <v>1319 A094705 BMN 270-302 Gene therapy study  in severe Haemophilia A patients</v>
          </cell>
          <cell r="K180" t="str">
            <v>A8223 Training Income</v>
          </cell>
        </row>
        <row r="181">
          <cell r="G181" t="str">
            <v>1320 A094704 BMN 270-902  Non-iterventional study in severe Hemophilia A patients</v>
          </cell>
          <cell r="K181" t="str">
            <v>A8224 Service Charge Income</v>
          </cell>
        </row>
        <row r="182">
          <cell r="G182" t="str">
            <v>1321 Medical Physics</v>
          </cell>
          <cell r="K182" t="str">
            <v>A8300 Cancer Drug Fund</v>
          </cell>
        </row>
        <row r="183">
          <cell r="G183" t="str">
            <v>1322 A094539 Single Ascending Doses of NGM217 in Adults with Autoimmune diabetes</v>
          </cell>
          <cell r="K183" t="str">
            <v>A8303 NHS Learning Account Income</v>
          </cell>
        </row>
        <row r="184">
          <cell r="G184" t="str">
            <v>1324 Dyspepsia - W Phillips</v>
          </cell>
          <cell r="K184" t="str">
            <v>A8320 AVM Contract Income - Fixed</v>
          </cell>
        </row>
        <row r="185">
          <cell r="G185" t="str">
            <v>1325 Dr Woodward Research</v>
          </cell>
          <cell r="K185" t="str">
            <v>A8321 AVM Validation</v>
          </cell>
        </row>
        <row r="186">
          <cell r="G186" t="str">
            <v>1329 Radiotherapy Research</v>
          </cell>
          <cell r="K186" t="str">
            <v>A8322 AVM Authorising Engineer</v>
          </cell>
        </row>
        <row r="187">
          <cell r="G187" t="str">
            <v>1330 Dr David Jayne Research</v>
          </cell>
          <cell r="K187" t="str">
            <v>A8324 AVM Servicing</v>
          </cell>
        </row>
        <row r="188">
          <cell r="G188" t="str">
            <v>1331 A091681 - Respiratory Research Account</v>
          </cell>
          <cell r="K188" t="str">
            <v>A8325 AVM Breakdowns</v>
          </cell>
        </row>
        <row r="189">
          <cell r="G189" t="str">
            <v>1332 Mr Edwards Research</v>
          </cell>
          <cell r="K189" t="str">
            <v>A8326 Spare Parts</v>
          </cell>
        </row>
        <row r="190">
          <cell r="G190" t="str">
            <v>1334 Dr I B Wilkinson Special Fund</v>
          </cell>
          <cell r="K190" t="str">
            <v>A8361 RTA Inpatient</v>
          </cell>
        </row>
        <row r="191">
          <cell r="G191" t="str">
            <v>1335 A085226 - ACROPAT</v>
          </cell>
          <cell r="K191" t="str">
            <v>A8370 Consultant Professional Fees Income (Cat 11/Section 58)</v>
          </cell>
        </row>
        <row r="192">
          <cell r="G192" t="str">
            <v>1338 A094693 STARSHIP</v>
          </cell>
          <cell r="K192" t="str">
            <v>A8400 Medical Records Income</v>
          </cell>
        </row>
        <row r="193">
          <cell r="G193" t="str">
            <v>1339 A094759 MROC: MR in Ovarian Cancer</v>
          </cell>
          <cell r="K193" t="str">
            <v>A8409 Exercise Class Income</v>
          </cell>
        </row>
        <row r="194">
          <cell r="G194" t="str">
            <v>1340 A094805 IROAD</v>
          </cell>
          <cell r="K194" t="str">
            <v>A8411 Private Patients - Inpatients</v>
          </cell>
        </row>
        <row r="195">
          <cell r="G195" t="str">
            <v>1341 Research Mark Gurnell</v>
          </cell>
          <cell r="K195" t="str">
            <v>A8412 Non Consultant Fees - Rosie Private Patients</v>
          </cell>
        </row>
        <row r="196">
          <cell r="G196" t="str">
            <v>1342 A094799 AMG-145</v>
          </cell>
          <cell r="K196" t="str">
            <v>A8419 Overseas Visitors - Inpatients</v>
          </cell>
        </row>
        <row r="197">
          <cell r="G197" t="str">
            <v>1343 A094794 STEP-1</v>
          </cell>
          <cell r="K197" t="str">
            <v>A8420 Private Patients - Outpatients</v>
          </cell>
        </row>
        <row r="198">
          <cell r="G198" t="str">
            <v>1345 Tracheostomy Research</v>
          </cell>
          <cell r="K198" t="str">
            <v>A8429 Overseas Visitors - Outpatients</v>
          </cell>
        </row>
        <row r="199">
          <cell r="G199" t="str">
            <v>1346 Dr Burnet's Research Account</v>
          </cell>
          <cell r="K199" t="str">
            <v>A8501 Cytology (to bill for reserve funding)</v>
          </cell>
        </row>
        <row r="200">
          <cell r="G200" t="str">
            <v>1347 Paediatric Diabetes Research Account</v>
          </cell>
          <cell r="K200" t="str">
            <v>A8502 Sickle Cell Screening (to bill for reserve funding)</v>
          </cell>
        </row>
        <row r="201">
          <cell r="G201" t="str">
            <v>1348 Otology Research Acc No 2</v>
          </cell>
          <cell r="K201" t="str">
            <v>A8503 Neonatal Transport (to bill for reserve funding)</v>
          </cell>
        </row>
        <row r="202">
          <cell r="G202" t="str">
            <v>1349 Rhinology/Facial Plastic Surgery</v>
          </cell>
          <cell r="K202" t="str">
            <v>A8504 Electric Wheelchair Vouchers</v>
          </cell>
        </row>
        <row r="203">
          <cell r="G203" t="str">
            <v>1350 A091439 - Nirture Study</v>
          </cell>
          <cell r="K203" t="str">
            <v>A8505 NSCAG (to bill for reserve funding)</v>
          </cell>
        </row>
        <row r="204">
          <cell r="G204" t="str">
            <v>1351 Pfizer Pegvisomant</v>
          </cell>
          <cell r="K204" t="str">
            <v>A8506 PDT (to bill for reserve funding)</v>
          </cell>
        </row>
        <row r="205">
          <cell r="G205" t="str">
            <v>1352 Dr Jadon Research Account</v>
          </cell>
          <cell r="K205" t="str">
            <v>A8507 Stents (to bill for reserve funding)</v>
          </cell>
        </row>
        <row r="206">
          <cell r="G206" t="str">
            <v>1356 A094176 Registary of patients with Lysosomal Acid Lipase (LAL)</v>
          </cell>
          <cell r="K206" t="str">
            <v>A8508 Baclofen Pumps (to bill for reserve funding)</v>
          </cell>
        </row>
        <row r="207">
          <cell r="G207" t="str">
            <v>1360 Rehabilitation Research</v>
          </cell>
          <cell r="K207" t="str">
            <v>A8509 IVF (to bill for reserve funding)</v>
          </cell>
        </row>
        <row r="208">
          <cell r="G208" t="str">
            <v>1362 Rituxicam</v>
          </cell>
          <cell r="K208" t="str">
            <v>A8510 Andersons Fabrys (to bill for reserve funding)</v>
          </cell>
        </row>
        <row r="209">
          <cell r="G209" t="str">
            <v>1363 General Transplant Account</v>
          </cell>
          <cell r="K209" t="str">
            <v>A8511 Childrens Fabrys (to bill for reserve funding)</v>
          </cell>
        </row>
        <row r="210">
          <cell r="G210" t="str">
            <v>1364 Mark Slack Research</v>
          </cell>
          <cell r="K210" t="str">
            <v>A8512 Ceredase / Cerezyme (to bill for reserve funding)</v>
          </cell>
        </row>
        <row r="211">
          <cell r="G211" t="str">
            <v>1366 Oncology Phase 1 Trials</v>
          </cell>
          <cell r="K211" t="str">
            <v>A8513 Haemophilia Blood Products (to bill for reserve funding)</v>
          </cell>
        </row>
        <row r="212">
          <cell r="G212" t="str">
            <v>1367 A090885 - Mycyc Mylophenolate</v>
          </cell>
          <cell r="K212" t="str">
            <v>A8526 Academic Deans Income</v>
          </cell>
        </row>
        <row r="213">
          <cell r="G213" t="str">
            <v>1369 Coagulation Research</v>
          </cell>
          <cell r="K213" t="str">
            <v>A8527 Junior Doctor Deans Inc</v>
          </cell>
        </row>
        <row r="214">
          <cell r="G214" t="str">
            <v>1370 BSCR Research</v>
          </cell>
          <cell r="K214" t="str">
            <v>A8528 Junior Doctor Non Deans Inc</v>
          </cell>
        </row>
        <row r="215">
          <cell r="G215" t="str">
            <v>1371 Cervix Study Account</v>
          </cell>
          <cell r="K215" t="str">
            <v>A8529 Jun Doc Dean Flexi Inc</v>
          </cell>
        </row>
        <row r="216">
          <cell r="G216" t="str">
            <v>1374 A091504 - Mr Boyle's Research</v>
          </cell>
          <cell r="K216" t="str">
            <v>A8530 Consultant Non NHS Income</v>
          </cell>
        </row>
        <row r="217">
          <cell r="G217" t="str">
            <v>1376 H Ludlam Research</v>
          </cell>
          <cell r="K217" t="str">
            <v>A8531 Consultant NHS Income</v>
          </cell>
        </row>
        <row r="218">
          <cell r="G218" t="str">
            <v>1377 Cambridge Mac Fund</v>
          </cell>
          <cell r="K218" t="str">
            <v>A8532 SLA Income Non Pay</v>
          </cell>
        </row>
        <row r="219">
          <cell r="G219" t="str">
            <v>1379 BRC PD+HO Account</v>
          </cell>
          <cell r="K219" t="str">
            <v>A8533 Deanery Income - CALs &amp; CAFs Addiotional Funds</v>
          </cell>
        </row>
        <row r="220">
          <cell r="G220" t="str">
            <v>1381 Haemodialysis Unit Research</v>
          </cell>
          <cell r="K220" t="str">
            <v>A8534 Deanery Income - Adhoc Funds</v>
          </cell>
        </row>
        <row r="221">
          <cell r="G221" t="str">
            <v>1382 Head Injury in Children Study</v>
          </cell>
          <cell r="K221" t="str">
            <v>A8535 Junior Doctor - NIHR Funding Academic Schedule</v>
          </cell>
        </row>
        <row r="222">
          <cell r="G222" t="str">
            <v>1384 Brain Tumour Research</v>
          </cell>
          <cell r="K222" t="str">
            <v>A8551 Scobec (to bill for reserve funding)</v>
          </cell>
        </row>
        <row r="223">
          <cell r="G223" t="str">
            <v>1386 Helen Parfrey Research Account</v>
          </cell>
          <cell r="K223" t="str">
            <v>A8552 HPA (to bill for reserve funding)</v>
          </cell>
        </row>
        <row r="224">
          <cell r="G224" t="str">
            <v>1387 Triad Research</v>
          </cell>
          <cell r="K224" t="str">
            <v>A8553 PICU Additional funding (to bill for reserve funding)</v>
          </cell>
        </row>
        <row r="225">
          <cell r="G225" t="str">
            <v>1388 Sarcoma/Teen&amp;Adolescent Donate</v>
          </cell>
          <cell r="K225" t="str">
            <v>A8554 SCBU (to bill for reserve funding)</v>
          </cell>
        </row>
        <row r="226">
          <cell r="G226" t="str">
            <v>1390 Peter Hutchinson Research Account</v>
          </cell>
          <cell r="K226" t="str">
            <v>A8555 Mental Health SLA (to bill for reserve funding)</v>
          </cell>
        </row>
        <row r="227">
          <cell r="G227" t="str">
            <v>1392 Dr Y Rimmer Research</v>
          </cell>
          <cell r="K227" t="str">
            <v>A8561 Bowel Cancer Study</v>
          </cell>
        </row>
        <row r="228">
          <cell r="G228" t="str">
            <v>1393 KIGS Database</v>
          </cell>
          <cell r="K228" t="str">
            <v>A8630 PACS Research Income</v>
          </cell>
        </row>
        <row r="229">
          <cell r="G229" t="str">
            <v>1394 Prof Hutchinson CUH Studies</v>
          </cell>
          <cell r="K229" t="str">
            <v>A8631 Research Income</v>
          </cell>
        </row>
        <row r="230">
          <cell r="G230" t="str">
            <v>1395 AVAST-M Research (All Grants)</v>
          </cell>
          <cell r="K230" t="str">
            <v>A8632 Civil Penalty Notices</v>
          </cell>
        </row>
        <row r="231">
          <cell r="G231" t="str">
            <v>1396 Lung Function Research</v>
          </cell>
          <cell r="K231" t="str">
            <v>A8633 Medical Physics Services</v>
          </cell>
        </row>
        <row r="232">
          <cell r="G232" t="str">
            <v>1399 Evans Diab Research</v>
          </cell>
          <cell r="K232" t="str">
            <v>A8634 Private Patients Drugs</v>
          </cell>
        </row>
        <row r="233">
          <cell r="G233" t="str">
            <v>1400 Zolinas Novatis</v>
          </cell>
          <cell r="K233" t="str">
            <v>A8635 Postage and Courier Recharges</v>
          </cell>
        </row>
        <row r="234">
          <cell r="G234" t="str">
            <v>1403 Team Development Fund</v>
          </cell>
          <cell r="K234" t="str">
            <v>A8637 Car Park Income - Patient / Visitor</v>
          </cell>
        </row>
        <row r="235">
          <cell r="G235" t="str">
            <v>1404 A091447 - Peter Baldwin Research Account</v>
          </cell>
          <cell r="K235" t="str">
            <v>A8638 Car Park Income - Staff</v>
          </cell>
        </row>
        <row r="236">
          <cell r="G236" t="str">
            <v>1405 Cancer Clinical Trials Unit Invoicing Control A/c</v>
          </cell>
          <cell r="K236" t="str">
            <v>A8639 Recharge Costs External</v>
          </cell>
        </row>
        <row r="237">
          <cell r="G237" t="str">
            <v>1406 Colorectal Research Fund</v>
          </cell>
          <cell r="K237" t="str">
            <v>A8640 Small Works Recharge</v>
          </cell>
        </row>
        <row r="238">
          <cell r="G238" t="str">
            <v>1407 Haematology Control Account</v>
          </cell>
          <cell r="K238" t="str">
            <v>A8641 Car Park Income - Residents Permits</v>
          </cell>
        </row>
        <row r="239">
          <cell r="G239" t="str">
            <v>1409 Foton Grant</v>
          </cell>
          <cell r="K239" t="str">
            <v>A8642 NCP Car Park Income Staff</v>
          </cell>
        </row>
        <row r="240">
          <cell r="G240" t="str">
            <v>1412 CDEP (Cambridge Diabetes Education Programme) Fund</v>
          </cell>
          <cell r="K240" t="str">
            <v>A8643 Rental Income</v>
          </cell>
        </row>
        <row r="241">
          <cell r="G241" t="str">
            <v>1413 HIEC/Boehringer</v>
          </cell>
          <cell r="K241" t="str">
            <v>A8644 Electricity Recharge</v>
          </cell>
        </row>
        <row r="242">
          <cell r="G242" t="str">
            <v>1414 A091745 - REPAIR</v>
          </cell>
          <cell r="K242" t="str">
            <v>A8645 Building Maintenance Recharge</v>
          </cell>
        </row>
        <row r="243">
          <cell r="G243" t="str">
            <v>1415 James Rudd NHS Research Account</v>
          </cell>
          <cell r="K243" t="str">
            <v>A8646 Engineering Maint. Recharge</v>
          </cell>
        </row>
        <row r="244">
          <cell r="G244" t="str">
            <v>1416 Pulmonary Research Account</v>
          </cell>
          <cell r="K244" t="str">
            <v>A8647 Business Rates Recharges</v>
          </cell>
        </row>
        <row r="245">
          <cell r="G245" t="str">
            <v>1417 Ponte Project</v>
          </cell>
          <cell r="K245" t="str">
            <v>A8648 Laundry Recharge</v>
          </cell>
        </row>
        <row r="246">
          <cell r="G246" t="str">
            <v>1418 SWIFT Fund &amp; Nurse Education</v>
          </cell>
          <cell r="K246" t="str">
            <v>A8650 Nursing Services</v>
          </cell>
        </row>
        <row r="247">
          <cell r="G247" t="str">
            <v>1419 MALTHUS Project</v>
          </cell>
          <cell r="K247" t="str">
            <v>A8651 External Salary Recharges</v>
          </cell>
        </row>
        <row r="248">
          <cell r="G248" t="str">
            <v>1420 General Fund</v>
          </cell>
          <cell r="K248" t="str">
            <v>A8652 External Training Recharges</v>
          </cell>
        </row>
        <row r="249">
          <cell r="G249" t="str">
            <v>1421 G.P. Fund</v>
          </cell>
          <cell r="K249" t="str">
            <v>A8653 Salary Recharges -To University</v>
          </cell>
        </row>
        <row r="250">
          <cell r="G250" t="str">
            <v>1422 A094208 NASH</v>
          </cell>
          <cell r="K250" t="str">
            <v>A8654 Gas Recharge</v>
          </cell>
        </row>
        <row r="251">
          <cell r="G251" t="str">
            <v>1423 A094574 STASEY MO39129: Prophylactic Emicizumab in Haemophilia A patients</v>
          </cell>
          <cell r="K251" t="str">
            <v>A8655 PHLS Service Charge</v>
          </cell>
        </row>
        <row r="252">
          <cell r="G252" t="str">
            <v>1424 A094312 New Onset T1 Diabetes (NOT1D)</v>
          </cell>
          <cell r="K252" t="str">
            <v>A8656 WDC External Salary Recharges</v>
          </cell>
        </row>
        <row r="253">
          <cell r="G253" t="str">
            <v>1425 PICU Research</v>
          </cell>
          <cell r="K253" t="str">
            <v>A8657 Replacement Name Badge Income</v>
          </cell>
        </row>
        <row r="254">
          <cell r="G254" t="str">
            <v>1426 A094211 Ketocal</v>
          </cell>
          <cell r="K254" t="str">
            <v>A8658 Living Donor Expense Recharge</v>
          </cell>
        </row>
        <row r="255">
          <cell r="G255" t="str">
            <v>1427 Dr Kate Armon Research Fund - Paediatric Rheumatology</v>
          </cell>
          <cell r="K255" t="str">
            <v>A8659 Donor Co-ordinator Recharge</v>
          </cell>
        </row>
        <row r="256">
          <cell r="G256" t="str">
            <v>1428 A094133 Placebo controlled study for efficency of QAW039 in  patient with severe Asthma</v>
          </cell>
          <cell r="K256" t="str">
            <v>A8660 Mammography Income</v>
          </cell>
        </row>
        <row r="257">
          <cell r="G257" t="str">
            <v>1429 Surgical Skills Courses</v>
          </cell>
          <cell r="K257" t="str">
            <v>A8661 Steam Recharge</v>
          </cell>
        </row>
        <row r="258">
          <cell r="G258" t="str">
            <v>1430 Opera Study</v>
          </cell>
          <cell r="K258" t="str">
            <v>A8662 Water &amp; Sewerage Recharge</v>
          </cell>
        </row>
        <row r="259">
          <cell r="G259" t="str">
            <v>1431 A093466 FOCUS</v>
          </cell>
          <cell r="K259" t="str">
            <v>A8663 UKT - NHB Donors</v>
          </cell>
        </row>
        <row r="260">
          <cell r="G260" t="str">
            <v>1432 A093720 EMR Registry/AZ Tissue Bank</v>
          </cell>
          <cell r="K260" t="str">
            <v>A8664 UKT Living Donor Income</v>
          </cell>
        </row>
        <row r="261">
          <cell r="G261" t="str">
            <v>1433 PGME Simulation Centre</v>
          </cell>
          <cell r="K261" t="str">
            <v>A8665 Project Income</v>
          </cell>
        </row>
        <row r="262">
          <cell r="G262" t="str">
            <v>1434 A094293 HD Clarity</v>
          </cell>
          <cell r="K262" t="str">
            <v>A8668 Veterans Prosthetics Income</v>
          </cell>
        </row>
        <row r="263">
          <cell r="G263" t="str">
            <v>1435 	PGME HEE GP Diabetes Education Programme</v>
          </cell>
          <cell r="K263" t="str">
            <v>A8669 Donations &amp; Grants Received of PPE and Inangible Assets</v>
          </cell>
        </row>
        <row r="264">
          <cell r="G264" t="str">
            <v>1436 Dr Emma Nickerson Funds</v>
          </cell>
          <cell r="K264" t="str">
            <v>A8899 Other Income CIP</v>
          </cell>
        </row>
        <row r="265">
          <cell r="G265" t="str">
            <v>1437 NIHR Fellowship - R Axell</v>
          </cell>
          <cell r="K265" t="str">
            <v>A8999 LBC Income Control Account</v>
          </cell>
        </row>
        <row r="266">
          <cell r="G266" t="str">
            <v>1438 A093320 POSEIDON</v>
          </cell>
          <cell r="K266" t="str">
            <v>B2000 PFI NBV - Purchased</v>
          </cell>
        </row>
        <row r="267">
          <cell r="G267" t="str">
            <v>1439 A093374 Acute Lung Injury Trial</v>
          </cell>
          <cell r="K267" t="str">
            <v>B2110 Land NBV - Purchased</v>
          </cell>
        </row>
        <row r="268">
          <cell r="G268" t="str">
            <v>1440 Dr Sharkey Research Account</v>
          </cell>
          <cell r="K268" t="str">
            <v>B2210 Buildings NBV - Purchased</v>
          </cell>
        </row>
        <row r="269">
          <cell r="G269" t="str">
            <v>1441 Metromin Study</v>
          </cell>
          <cell r="K269" t="str">
            <v>B2250 AUC NBV - Purchased</v>
          </cell>
        </row>
        <row r="270">
          <cell r="G270" t="str">
            <v>1442 A093988 Corneal Transplant</v>
          </cell>
          <cell r="K270" t="str">
            <v>B2310 Plant &amp; M NBV - Purchased</v>
          </cell>
        </row>
        <row r="271">
          <cell r="G271" t="str">
            <v>1443 Nurses Diabetes Research Fund</v>
          </cell>
          <cell r="K271" t="str">
            <v>B2320 Transport NBV - Purchased</v>
          </cell>
        </row>
        <row r="272">
          <cell r="G272" t="str">
            <v>1444 Diabetes Capacity Build</v>
          </cell>
          <cell r="K272" t="str">
            <v>B2340 Info Tech NBV - Purchased</v>
          </cell>
        </row>
        <row r="273">
          <cell r="G273" t="str">
            <v>1445 A093768 RAINBOW</v>
          </cell>
          <cell r="K273" t="str">
            <v>B2360 F&amp;F NBV - Purchased</v>
          </cell>
        </row>
        <row r="274">
          <cell r="G274" t="str">
            <v>1446 A093785 CASCADE</v>
          </cell>
          <cell r="K274" t="str">
            <v>B2410 Intangible NBV - Purchased</v>
          </cell>
        </row>
        <row r="275">
          <cell r="G275" t="str">
            <v>1447 A094676 PENTHROX-PASS</v>
          </cell>
          <cell r="K275" t="str">
            <v>B2411 TFA Intangibles AUC</v>
          </cell>
        </row>
        <row r="276">
          <cell r="G276" t="str">
            <v>1448 A093477 ARTIC</v>
          </cell>
          <cell r="K276" t="str">
            <v>B3000 Plant &amp; M NBV - GVT</v>
          </cell>
        </row>
        <row r="277">
          <cell r="G277" t="str">
            <v>1449 A093966 GAPS</v>
          </cell>
          <cell r="K277" t="str">
            <v>B3100 Info Tech NBV - GVT</v>
          </cell>
        </row>
        <row r="278">
          <cell r="G278" t="str">
            <v>1450 Breast Cancer Now Grant</v>
          </cell>
          <cell r="K278" t="str">
            <v>B3200 F&amp;F NBV - Donated</v>
          </cell>
        </row>
        <row r="279">
          <cell r="G279" t="str">
            <v>1452 Clinical Engineering Capacity Build</v>
          </cell>
          <cell r="K279" t="str">
            <v>B3201 Donated Assets - ANTS</v>
          </cell>
        </row>
        <row r="280">
          <cell r="G280" t="str">
            <v>1453 A093659 ISIS 443139</v>
          </cell>
          <cell r="K280" t="str">
            <v>B3210 Buildings NBV - Donated</v>
          </cell>
        </row>
        <row r="281">
          <cell r="G281" t="str">
            <v>1454 A093327 Lacosamide</v>
          </cell>
          <cell r="K281" t="str">
            <v>B3300 F&amp;F NBV - GVT</v>
          </cell>
        </row>
        <row r="282">
          <cell r="G282" t="str">
            <v>1455 A094568 COMBIVAS</v>
          </cell>
          <cell r="K282" t="str">
            <v>B3310 Plant &amp; M NBV - Donated</v>
          </cell>
        </row>
        <row r="283">
          <cell r="G283" t="str">
            <v>1456 A093639 TASTE</v>
          </cell>
          <cell r="K283" t="str">
            <v>B3320 AUC NBV - Donated</v>
          </cell>
        </row>
        <row r="284">
          <cell r="G284" t="str">
            <v>1458 A093726 TRIBUTE</v>
          </cell>
          <cell r="K284" t="str">
            <v>B3340 DFA Transport Equipment NBV</v>
          </cell>
        </row>
        <row r="285">
          <cell r="G285" t="str">
            <v>1459 Dr Nasser Research Account</v>
          </cell>
          <cell r="K285" t="str">
            <v>B3370 Info Tech NBV - Donated</v>
          </cell>
        </row>
        <row r="286">
          <cell r="G286" t="str">
            <v>1460 MSK T&amp;O Research</v>
          </cell>
          <cell r="K286" t="str">
            <v>B3380 DFA Furniture &amp; Fittings NBV</v>
          </cell>
        </row>
        <row r="287">
          <cell r="G287" t="str">
            <v>1461 A093838 WATER</v>
          </cell>
          <cell r="K287" t="str">
            <v>B3400 Depreciation</v>
          </cell>
        </row>
        <row r="288">
          <cell r="G288" t="str">
            <v>1462 A094085 PURE</v>
          </cell>
          <cell r="K288" t="str">
            <v>B3401 PFI Depreciation</v>
          </cell>
        </row>
        <row r="289">
          <cell r="G289" t="str">
            <v>1463 TN01 Prevention of Diabetes Study</v>
          </cell>
          <cell r="K289" t="str">
            <v>B3410 DFA Intangibles NBV</v>
          </cell>
        </row>
        <row r="290">
          <cell r="G290" t="str">
            <v>1464 A093676 DIAN-L</v>
          </cell>
          <cell r="K290" t="str">
            <v>B3500 Investments in Joint Arrangements</v>
          </cell>
        </row>
        <row r="291">
          <cell r="G291" t="str">
            <v>1465 ESR-14-10669    </v>
          </cell>
          <cell r="K291" t="str">
            <v>B4000 Investments</v>
          </cell>
        </row>
        <row r="292">
          <cell r="G292" t="str">
            <v>1466 A093841 APRIL</v>
          </cell>
          <cell r="K292" t="str">
            <v>B4110 Stock - Provisions</v>
          </cell>
        </row>
        <row r="293">
          <cell r="G293" t="str">
            <v>1467 Dr J Graggaber Research Account</v>
          </cell>
          <cell r="K293" t="str">
            <v>B4120 Stock - Staff Uniforms</v>
          </cell>
        </row>
        <row r="294">
          <cell r="G294" t="str">
            <v>1468 A094086 Phase 2 Hepatitis</v>
          </cell>
          <cell r="K294" t="str">
            <v>B4150 Stock - Dressings</v>
          </cell>
        </row>
        <row r="295">
          <cell r="G295" t="str">
            <v>1469 A094171 PRGx Information System</v>
          </cell>
          <cell r="K295" t="str">
            <v>B4160 Stock - Medical &amp; Surgical</v>
          </cell>
        </row>
        <row r="296">
          <cell r="G296" t="str">
            <v>1470 HTA Simplied Study Design </v>
          </cell>
          <cell r="K296" t="str">
            <v>B4170 Stock - Alac Hardware</v>
          </cell>
        </row>
        <row r="297">
          <cell r="G297" t="str">
            <v>1471 A093513 ABROGATE Trial</v>
          </cell>
          <cell r="K297" t="str">
            <v>B4180 Stock - Lab Chemicals</v>
          </cell>
        </row>
        <row r="298">
          <cell r="G298" t="str">
            <v>1472 A093908 Regenerate</v>
          </cell>
          <cell r="K298" t="str">
            <v>B4190 Stock - Fuel, Light, Power</v>
          </cell>
        </row>
        <row r="299">
          <cell r="G299" t="str">
            <v>1473 A093497 Bimatoprost SR</v>
          </cell>
          <cell r="K299" t="str">
            <v>B4200 Stock - Cleaning &amp; Laundry</v>
          </cell>
        </row>
        <row r="300">
          <cell r="G300" t="str">
            <v>1474 A093862 OAK Study</v>
          </cell>
          <cell r="K300" t="str">
            <v>B4210 Stock - Raw Materials Tools Eq</v>
          </cell>
        </row>
        <row r="301">
          <cell r="G301" t="str">
            <v>1475 A093664 ARDS</v>
          </cell>
          <cell r="K301" t="str">
            <v>B4220 Stock - Hardware &amp; Crockery</v>
          </cell>
        </row>
        <row r="302">
          <cell r="G302" t="str">
            <v>1476 A093465 CRPS-1</v>
          </cell>
          <cell r="K302" t="str">
            <v>B4230 Stock - Ind. &amp; Occ. Therapy</v>
          </cell>
        </row>
        <row r="303">
          <cell r="G303" t="str">
            <v>1477 A093720 Captivator EMR Registry</v>
          </cell>
          <cell r="K303" t="str">
            <v>B4260 Stock - Pharmacy Main Stores</v>
          </cell>
        </row>
        <row r="304">
          <cell r="G304" t="str">
            <v>1478 A093982 GSK 1070806</v>
          </cell>
          <cell r="K304" t="str">
            <v>B4270 Stock - Ward Drugs</v>
          </cell>
        </row>
        <row r="305">
          <cell r="G305" t="str">
            <v>1479 A094022 MGUS</v>
          </cell>
          <cell r="K305" t="str">
            <v>B4280 Local Stock Control</v>
          </cell>
        </row>
        <row r="306">
          <cell r="G306" t="str">
            <v>1480 A093801 PsaBIO</v>
          </cell>
          <cell r="K306" t="str">
            <v>B4281 Local Stock</v>
          </cell>
        </row>
        <row r="307">
          <cell r="G307" t="str">
            <v>1481 A094131 Meltemi</v>
          </cell>
          <cell r="K307" t="str">
            <v>B4282 Stock - Medical Physics Consumables</v>
          </cell>
        </row>
        <row r="308">
          <cell r="G308" t="str">
            <v>1482 A094090 PLUS</v>
          </cell>
          <cell r="K308" t="str">
            <v>B4283 Stock - Materials Management Store</v>
          </cell>
        </row>
        <row r="309">
          <cell r="G309" t="str">
            <v>1483 A094018 Active Lupus Nephritis Trial</v>
          </cell>
          <cell r="K309" t="str">
            <v>B4284 Stock - Apheresis Consumables (Oncology)</v>
          </cell>
        </row>
        <row r="310">
          <cell r="G310" t="str">
            <v>1484 A092362 - Erica Study</v>
          </cell>
          <cell r="K310" t="str">
            <v>B4285 Stock - Prosthetic accessories ( ARC)</v>
          </cell>
        </row>
        <row r="311">
          <cell r="G311" t="str">
            <v>1485 A093994 SUMMIT</v>
          </cell>
          <cell r="K311" t="str">
            <v>B4286 Stock - Wheelchairs (ARC)</v>
          </cell>
        </row>
        <row r="312">
          <cell r="G312" t="str">
            <v>1486 A094139 - SPARKLE</v>
          </cell>
          <cell r="K312" t="str">
            <v>B4287 Stock - Theatres Consumables ATC</v>
          </cell>
        </row>
        <row r="313">
          <cell r="G313" t="str">
            <v>1487 A094020 SAVE</v>
          </cell>
          <cell r="K313" t="str">
            <v>B4288 Stock - Biochemistry Lab Chemicals</v>
          </cell>
        </row>
        <row r="314">
          <cell r="G314" t="str">
            <v>1488 A094297 Donation after Circulatory Death (DCD)</v>
          </cell>
          <cell r="K314" t="str">
            <v>B4289 Stock - Catering</v>
          </cell>
        </row>
        <row r="315">
          <cell r="G315" t="str">
            <v>1489 A094187 Inhaled Oxytocin</v>
          </cell>
          <cell r="K315" t="str">
            <v>B4290 Stock - Cath Lab Med &amp; Surg</v>
          </cell>
        </row>
        <row r="316">
          <cell r="G316" t="str">
            <v>1490 A093940 OTO-104</v>
          </cell>
          <cell r="K316" t="str">
            <v>B4291 Stock - Vascular Access Med &amp; Surg</v>
          </cell>
        </row>
        <row r="317">
          <cell r="G317" t="str">
            <v>1491 A094798 CLNP023X2203</v>
          </cell>
          <cell r="K317" t="str">
            <v>B4292 Stock - Cytology</v>
          </cell>
        </row>
        <row r="318">
          <cell r="G318" t="str">
            <v>1492 A094003 LIPC-501</v>
          </cell>
          <cell r="K318" t="str">
            <v>B4293 Stock - A&amp;E Disposables</v>
          </cell>
        </row>
        <row r="319">
          <cell r="G319" t="str">
            <v>1493 A094712 STRIDE</v>
          </cell>
          <cell r="K319" t="str">
            <v>B4294 Stock - Endoscopy Disposables</v>
          </cell>
        </row>
        <row r="320">
          <cell r="G320" t="str">
            <v>1494 A093647 SHP-GCB-402</v>
          </cell>
          <cell r="K320" t="str">
            <v>B4295 Stock - Cochlear Implants</v>
          </cell>
        </row>
        <row r="321">
          <cell r="G321" t="str">
            <v>1495 A094007 COMET</v>
          </cell>
          <cell r="K321" t="str">
            <v>B4296 Stock - Hearing Aids</v>
          </cell>
        </row>
        <row r="322">
          <cell r="G322" t="str">
            <v>1497 A094130 SOMOSA</v>
          </cell>
          <cell r="K322" t="str">
            <v>B4297 Stock - Heamatology Lab Chemicals</v>
          </cell>
        </row>
        <row r="323">
          <cell r="G323" t="str">
            <v>1498 A094771 GRACE</v>
          </cell>
          <cell r="K323" t="str">
            <v>B4299 Stock - Neurotheatres Med &amp; Surg</v>
          </cell>
        </row>
        <row r="324">
          <cell r="G324" t="str">
            <v>1499 A093721 Phase 2/3 Study of GS - 5745</v>
          </cell>
          <cell r="K324" t="str">
            <v>B4300 Stock - Nuclear Med Lab Chemcials &amp; Consumables</v>
          </cell>
        </row>
        <row r="325">
          <cell r="G325" t="str">
            <v>1504 Pharmacy Pre-Reg Facilitator</v>
          </cell>
          <cell r="K325" t="str">
            <v>B4301 Stock - Dietetic Consumables</v>
          </cell>
        </row>
        <row r="326">
          <cell r="G326" t="str">
            <v>1510 In-Patient Diabetes Service</v>
          </cell>
          <cell r="K326" t="str">
            <v>B4302 Stock - Radiology Med &amp; Surg</v>
          </cell>
        </row>
        <row r="327">
          <cell r="G327" t="str">
            <v>1568 OPHTHALMOLOGY CLINICAL SCIENTISTS</v>
          </cell>
          <cell r="K327" t="str">
            <v>B4303 Stock - Sterile Services Med/Surg/Consumables</v>
          </cell>
        </row>
        <row r="328">
          <cell r="G328" t="str">
            <v>1585 Audio Technician</v>
          </cell>
          <cell r="K328" t="str">
            <v>B4304 Stock Stock - Ophthalmic Med &amp; SurgSterile Services Med/Surg/Consumables</v>
          </cell>
        </row>
        <row r="329">
          <cell r="G329" t="str">
            <v>1600 West Anglia Cancer Network</v>
          </cell>
          <cell r="K329" t="str">
            <v>B4305 Stock - Theatres Consumables</v>
          </cell>
        </row>
        <row r="330">
          <cell r="G330" t="str">
            <v>1601 Cancer Collaborative</v>
          </cell>
          <cell r="K330" t="str">
            <v>B4306 Stock - Sterile Services Raw Materials</v>
          </cell>
        </row>
        <row r="331">
          <cell r="G331" t="str">
            <v>1602 Cancer Registr. Action Plan</v>
          </cell>
          <cell r="K331" t="str">
            <v>B4307 Stock - Oil</v>
          </cell>
        </row>
        <row r="332">
          <cell r="G332" t="str">
            <v>1603 Cancer Registration Bureau</v>
          </cell>
          <cell r="K332" t="str">
            <v>B4308 Stock - Works Raw Materials, Tools &amp; Equip</v>
          </cell>
        </row>
        <row r="333">
          <cell r="G333" t="str">
            <v>1604 Efficacy, pharmacokinetics, safety and tolerability of IGSC 20percent in subjects with PI</v>
          </cell>
          <cell r="K333" t="str">
            <v>B4309 Stock - OT Aids and Minor Equipment</v>
          </cell>
        </row>
        <row r="334">
          <cell r="G334" t="str">
            <v>1606 Service Improvement Fund</v>
          </cell>
          <cell r="K334" t="str">
            <v>B4310 Stock - Drugs</v>
          </cell>
        </row>
        <row r="335">
          <cell r="G335" t="str">
            <v>1607 A091769 - Endourology</v>
          </cell>
          <cell r="K335" t="str">
            <v>B4311 Stock - Staff Uniforms</v>
          </cell>
        </row>
        <row r="336">
          <cell r="G336" t="str">
            <v>1608 Mead Johnson Infant Nutrition</v>
          </cell>
          <cell r="K336" t="str">
            <v>B4312 StocStock - Blood Products ( Haemophilia)k - Staff Uniforms</v>
          </cell>
        </row>
        <row r="337">
          <cell r="G337" t="str">
            <v>1609 Income Pending Allocation</v>
          </cell>
          <cell r="K337" t="str">
            <v>B4313 Stock - Other Blood Products</v>
          </cell>
        </row>
        <row r="338">
          <cell r="G338" t="str">
            <v>1610 A091579 - Probiotics Study</v>
          </cell>
          <cell r="K338" t="str">
            <v>B4314 Stock - Major Incident Store</v>
          </cell>
        </row>
        <row r="339">
          <cell r="G339" t="str">
            <v>1611 K2 Invasive Cardiology</v>
          </cell>
          <cell r="K339" t="str">
            <v>B4315 Stock - Neuro DBS and VNS equipment Stock</v>
          </cell>
        </row>
        <row r="340">
          <cell r="G340" t="str">
            <v>1613 ASSIST - Cotter / Cheriyan Expenses</v>
          </cell>
          <cell r="K340" t="str">
            <v>B4316 Stock - Genetics</v>
          </cell>
        </row>
        <row r="341">
          <cell r="G341" t="str">
            <v>1614 A092252 - DALI</v>
          </cell>
          <cell r="K341" t="str">
            <v>B4317 Tissue Typing</v>
          </cell>
        </row>
        <row r="342">
          <cell r="G342" t="str">
            <v>1615 Cambridge Hyperacute Research</v>
          </cell>
          <cell r="K342" t="str">
            <v>B4318 Stock - Histopathology</v>
          </cell>
        </row>
        <row r="343">
          <cell r="G343" t="str">
            <v>1616 Teva Lupus</v>
          </cell>
          <cell r="K343" t="str">
            <v>B4319 Central Theatres Store A</v>
          </cell>
        </row>
        <row r="344">
          <cell r="G344" t="str">
            <v>1617 Dr Kayvan Khadjooi New Service Account -Pfize</v>
          </cell>
          <cell r="K344" t="str">
            <v>B4320 Central Theatres Store B</v>
          </cell>
        </row>
        <row r="345">
          <cell r="G345" t="str">
            <v>1618 Fibrin Pad Liver Study</v>
          </cell>
          <cell r="K345" t="str">
            <v>B4321 Theatres Top-up Store</v>
          </cell>
        </row>
        <row r="346">
          <cell r="G346" t="str">
            <v>1619 A091642 - OPTIMAM</v>
          </cell>
          <cell r="K346" t="str">
            <v>B4398 Bad Debt Provision - Divisions</v>
          </cell>
        </row>
        <row r="347">
          <cell r="G347" t="str">
            <v>1620 A091658 - Renovo Trial</v>
          </cell>
          <cell r="K347" t="str">
            <v>B4399 RTA Bad Debt provision</v>
          </cell>
        </row>
        <row r="348">
          <cell r="G348" t="str">
            <v>1622 A091782 - DDD Study</v>
          </cell>
          <cell r="K348" t="str">
            <v>B4400 Bad Debt Provision -Commercial</v>
          </cell>
        </row>
        <row r="349">
          <cell r="G349" t="str">
            <v>1623 Dietetics Research</v>
          </cell>
          <cell r="K349" t="str">
            <v>B4402 Accrued Income NHS</v>
          </cell>
        </row>
        <row r="350">
          <cell r="G350" t="str">
            <v>1624 A091876 - Leo Study</v>
          </cell>
          <cell r="K350" t="str">
            <v>B4403 Due from HAs - Clin Negligence</v>
          </cell>
        </row>
        <row r="351">
          <cell r="G351" t="str">
            <v>1625 A091918 - IRIS Study</v>
          </cell>
          <cell r="K351" t="str">
            <v>B4404 Accrued Income Non NHS</v>
          </cell>
        </row>
        <row r="352">
          <cell r="G352" t="str">
            <v>1626 A092132 - Icons Study</v>
          </cell>
          <cell r="K352" t="str">
            <v>B4405 Sales Ledger Control a/c</v>
          </cell>
        </row>
        <row r="353">
          <cell r="G353" t="str">
            <v>1627 HIPPOS Trial</v>
          </cell>
          <cell r="K353" t="str">
            <v>B4406 Due from NHSLA - Clin Neg</v>
          </cell>
        </row>
        <row r="354">
          <cell r="G354" t="str">
            <v>1629 A092108 - SCIP-R</v>
          </cell>
          <cell r="K354" t="str">
            <v>B4407 PDC Repayable</v>
          </cell>
        </row>
        <row r="355">
          <cell r="G355" t="str">
            <v>1631 A091740 - Horizon</v>
          </cell>
          <cell r="K355" t="str">
            <v>B4408 Pharmacy Recharge (Ceredese)</v>
          </cell>
        </row>
        <row r="356">
          <cell r="G356" t="str">
            <v>1634 Dr Beardsall Research</v>
          </cell>
          <cell r="K356" t="str">
            <v>B4409 NHS Back to Back Debtors</v>
          </cell>
        </row>
        <row r="357">
          <cell r="G357" t="str">
            <v>1635 R.Trivedi Research A-c Neurosurgery</v>
          </cell>
          <cell r="K357" t="str">
            <v>B4410 Unapplied receipts</v>
          </cell>
        </row>
        <row r="358">
          <cell r="G358" t="str">
            <v>1636 Merck Onconet Programme</v>
          </cell>
          <cell r="K358" t="str">
            <v>B4411 Debtors Ledger - On Account / Prepayments</v>
          </cell>
        </row>
        <row r="359">
          <cell r="G359" t="str">
            <v>1637 Inflammation/Immunology Research Capacity Fund</v>
          </cell>
          <cell r="K359" t="str">
            <v>B4412 Sales Ledger adhoc</v>
          </cell>
        </row>
        <row r="360">
          <cell r="G360" t="str">
            <v>1638 Clare Sander Haem/Resp Research ac</v>
          </cell>
          <cell r="K360" t="str">
            <v>B4414 Frank Lee - Intercompany</v>
          </cell>
        </row>
        <row r="361">
          <cell r="G361" t="str">
            <v>1640 i4i Sleep Monitor Study</v>
          </cell>
          <cell r="K361" t="str">
            <v>B4415 SLA Income Provision</v>
          </cell>
        </row>
        <row r="362">
          <cell r="G362" t="str">
            <v>1641 Fraz Mir Research</v>
          </cell>
          <cell r="K362" t="str">
            <v>B4416 20% Tax</v>
          </cell>
        </row>
        <row r="363">
          <cell r="G363" t="str">
            <v>1642 A094865 NAT-2017 (NATESTO)</v>
          </cell>
          <cell r="K363" t="str">
            <v>B4417 CUH tPP Prepayments</v>
          </cell>
        </row>
        <row r="364">
          <cell r="G364" t="str">
            <v>1643 Import High</v>
          </cell>
          <cell r="K364" t="str">
            <v>B4418 CUH tPP Accruals</v>
          </cell>
        </row>
        <row r="365">
          <cell r="G365" t="str">
            <v>1644 HIEC Breathlessness Project</v>
          </cell>
          <cell r="K365" t="str">
            <v>B4471 Recharge - Horis Drugs</v>
          </cell>
        </row>
        <row r="366">
          <cell r="G366" t="str">
            <v>1645 A092486 - S. Mulrennan Research Account</v>
          </cell>
          <cell r="K366" t="str">
            <v>B4472 NHS Back to Back Debtors</v>
          </cell>
        </row>
        <row r="367">
          <cell r="G367" t="str">
            <v>1646 BMA Doris Hillier Grant</v>
          </cell>
          <cell r="K367" t="str">
            <v>B4473 Mental Health Services Recharg</v>
          </cell>
        </row>
        <row r="368">
          <cell r="G368" t="str">
            <v>1647 A091734 - DODS</v>
          </cell>
          <cell r="K368" t="str">
            <v>B4474 Charities Intercompany Account</v>
          </cell>
        </row>
        <row r="369">
          <cell r="G369" t="str">
            <v>1649 A094758 APEX 2 BCX7353 in Prevention of HAE Attacks</v>
          </cell>
          <cell r="K369" t="str">
            <v>B4475 Recharge Account - Others</v>
          </cell>
        </row>
        <row r="370">
          <cell r="G370" t="str">
            <v>1652 Study Of Haemostatic Testing In Critically Ill</v>
          </cell>
          <cell r="K370" t="str">
            <v>B4476 Endowments Recharge - POs Only</v>
          </cell>
        </row>
        <row r="371">
          <cell r="G371" t="str">
            <v>1653 HIEC Dementia Project</v>
          </cell>
          <cell r="K371" t="str">
            <v>B4477 RTA Income Accrual</v>
          </cell>
        </row>
        <row r="372">
          <cell r="G372" t="str">
            <v>1654 NeoNIN Study</v>
          </cell>
          <cell r="K372" t="str">
            <v>B4478 Recharge - Fund for Addenbrook</v>
          </cell>
        </row>
        <row r="373">
          <cell r="G373" t="str">
            <v>1658 A092092 - GIRAFFE Dan Carroll</v>
          </cell>
          <cell r="K373" t="str">
            <v>B4479 Recharge -Fulbourn Social Club</v>
          </cell>
        </row>
        <row r="374">
          <cell r="G374" t="str">
            <v>1659 HEELs</v>
          </cell>
          <cell r="K374" t="str">
            <v>B4480 Recharge - Addition 1 Study</v>
          </cell>
        </row>
        <row r="375">
          <cell r="G375" t="str">
            <v>1660 A091957 - B-Long Study</v>
          </cell>
          <cell r="K375" t="str">
            <v>B4481 Rechg-Mary Wallace Foundation</v>
          </cell>
        </row>
        <row r="376">
          <cell r="G376" t="str">
            <v>1661 A092237 - ProMISe</v>
          </cell>
          <cell r="K376" t="str">
            <v>B4482 Recharge - Epidemiology Study</v>
          </cell>
        </row>
        <row r="377">
          <cell r="G377" t="str">
            <v>1663 A092066 - ASCNES</v>
          </cell>
          <cell r="K377" t="str">
            <v>B4483 Stars Charity</v>
          </cell>
        </row>
        <row r="378">
          <cell r="G378" t="str">
            <v>1664 ALEVIATE</v>
          </cell>
          <cell r="K378" t="str">
            <v>B4484 Cambridge Allergy Ltd Loan</v>
          </cell>
        </row>
        <row r="379">
          <cell r="G379" t="str">
            <v>1665 A094144 Liquid 13-CRA Study</v>
          </cell>
          <cell r="K379" t="str">
            <v>B4599 Input VAT - Cont out services</v>
          </cell>
        </row>
        <row r="380">
          <cell r="G380" t="str">
            <v>1666 A091792 - STOPAH</v>
          </cell>
          <cell r="K380" t="str">
            <v>B4600 VAT Clearing Account</v>
          </cell>
        </row>
        <row r="381">
          <cell r="G381" t="str">
            <v>1667 A094811 Icatibant</v>
          </cell>
          <cell r="K381" t="str">
            <v>B4601 Vat Provision a/c</v>
          </cell>
        </row>
        <row r="382">
          <cell r="G382" t="str">
            <v>1669 A092177 - ICNARC Calories study</v>
          </cell>
          <cell r="K382" t="str">
            <v>B4602 Clinical Negligence Debtor</v>
          </cell>
        </row>
        <row r="383">
          <cell r="G383" t="str">
            <v>1670 Oncology Research Apprentice</v>
          </cell>
          <cell r="K383" t="str">
            <v>B4603 VAT Claim Partial Exemption</v>
          </cell>
        </row>
        <row r="384">
          <cell r="G384" t="str">
            <v>1671 Raj Jena Research 2012</v>
          </cell>
          <cell r="K384" t="str">
            <v>B4604 VAT TPP Claim Partial Exemption</v>
          </cell>
        </row>
        <row r="385">
          <cell r="G385" t="str">
            <v>1672 British Dietetic Assocation</v>
          </cell>
          <cell r="K385" t="str">
            <v>B4609 Input VAT - Business Activity</v>
          </cell>
        </row>
        <row r="386">
          <cell r="G386" t="str">
            <v>1673 A092559 - Ritzarem ARUK</v>
          </cell>
          <cell r="K386" t="str">
            <v>B4621 Prepaid Expenditure NHS</v>
          </cell>
        </row>
        <row r="387">
          <cell r="G387" t="str">
            <v>1674 A092309 - REPOSE Study</v>
          </cell>
          <cell r="K387" t="str">
            <v>B4623 Crown Cars Control Account</v>
          </cell>
        </row>
        <row r="388">
          <cell r="G388" t="str">
            <v>1675 A092317 - Prucalopride Study</v>
          </cell>
          <cell r="K388" t="str">
            <v>B4624 Prepaid Expenditure Non NHS</v>
          </cell>
        </row>
        <row r="389">
          <cell r="G389" t="str">
            <v>1676 A094761 MEDI0382 in type 2 Diabetes</v>
          </cell>
          <cell r="K389" t="str">
            <v>B4625 Health Education England SPR relocation costs</v>
          </cell>
        </row>
        <row r="390">
          <cell r="G390" t="str">
            <v>1677 A092274 - Adalimumab Treatment for Psoriasis</v>
          </cell>
          <cell r="K390" t="str">
            <v>B4640 Bank A/c - Patient's Monies</v>
          </cell>
        </row>
        <row r="391">
          <cell r="G391" t="str">
            <v>1678 A092027 - Oxycodone/naloxonePR in severe BPS</v>
          </cell>
          <cell r="K391" t="str">
            <v>B4641 O of D Cheques - Patients</v>
          </cell>
        </row>
        <row r="392">
          <cell r="G392" t="str">
            <v>1679 A092294 - SYMPHONY Trial</v>
          </cell>
          <cell r="K392" t="str">
            <v>B4710 Money Market Deposits</v>
          </cell>
        </row>
        <row r="393">
          <cell r="G393" t="str">
            <v>1680 Associated Renal Vasculitis</v>
          </cell>
          <cell r="K393" t="str">
            <v>B4801 Bank A/c - PGO</v>
          </cell>
        </row>
        <row r="394">
          <cell r="G394" t="str">
            <v>1681 A092268 - A-LONG</v>
          </cell>
          <cell r="K394" t="str">
            <v>B4802 Bank A/c - General</v>
          </cell>
        </row>
        <row r="395">
          <cell r="G395" t="str">
            <v>1682 A091511 - Allergy Research</v>
          </cell>
          <cell r="K395" t="str">
            <v>B4803 Bank A/c - Payments</v>
          </cell>
        </row>
        <row r="396">
          <cell r="G396" t="str">
            <v>1683 Professor Kaser Research Account</v>
          </cell>
          <cell r="K396" t="str">
            <v>B4804 Cash Clearing - AP</v>
          </cell>
        </row>
        <row r="397">
          <cell r="G397" t="str">
            <v>1684 A092665 - VOX TOX</v>
          </cell>
          <cell r="K397" t="str">
            <v>B4805 Cash Clearing - AR</v>
          </cell>
        </row>
        <row r="398">
          <cell r="G398" t="str">
            <v>1685 DrSimmons Research Account</v>
          </cell>
          <cell r="K398" t="str">
            <v>B4806 Bank A/c - Deposit</v>
          </cell>
        </row>
        <row r="399">
          <cell r="G399" t="str">
            <v>1686 Translating Diabetes Peer Support Research</v>
          </cell>
          <cell r="K399" t="str">
            <v>B4807 Bank A/c - Wages</v>
          </cell>
        </row>
        <row r="400">
          <cell r="G400" t="str">
            <v>1687 A092361 - Sifalimumab - Adult with Systemic Lupus</v>
          </cell>
          <cell r="K400" t="str">
            <v>B4808 Remitted Receipts</v>
          </cell>
        </row>
        <row r="401">
          <cell r="G401" t="str">
            <v>1688 J Fuld - Course</v>
          </cell>
          <cell r="K401" t="str">
            <v>B4809 Bank A/C - Subscriptions</v>
          </cell>
        </row>
        <row r="402">
          <cell r="G402" t="str">
            <v>1689 A092421 - 8mg of Fesoterodine compared to 4mg</v>
          </cell>
          <cell r="K402" t="str">
            <v>B4810 Bank A/C - Citi Bank</v>
          </cell>
        </row>
        <row r="403">
          <cell r="G403" t="str">
            <v>1690 A092452 - Euro TARGET</v>
          </cell>
          <cell r="K403" t="str">
            <v>B4811 Bank A/C - RBS</v>
          </cell>
        </row>
        <row r="404">
          <cell r="G404" t="str">
            <v>1691 CONFIDENT PD</v>
          </cell>
          <cell r="K404" t="str">
            <v>B4813 Bank A/c – Euro</v>
          </cell>
        </row>
        <row r="405">
          <cell r="G405" t="str">
            <v>1692 A094473 Nevro CLP Senza</v>
          </cell>
          <cell r="K405" t="str">
            <v>B4814 Bank A/c – Visa</v>
          </cell>
        </row>
        <row r="406">
          <cell r="G406" t="str">
            <v>1694 A090419 FOS, A093708 GOS, A093968 Pompe, Elisafe Genzyme registry (prev 1267) Salary rechge</v>
          </cell>
          <cell r="K406" t="str">
            <v>B4901 Petty Cash-Addenbrooke's Main</v>
          </cell>
        </row>
        <row r="407">
          <cell r="G407" t="str">
            <v>1695 SONAR Study</v>
          </cell>
          <cell r="K407" t="str">
            <v>B4902 Petty Cash-Rosie</v>
          </cell>
        </row>
        <row r="408">
          <cell r="G408" t="str">
            <v>1696 A094354 PENTHROX SURVEY</v>
          </cell>
          <cell r="K408" t="str">
            <v>B4903 Petty Cash-Willow Centre</v>
          </cell>
        </row>
        <row r="409">
          <cell r="G409" t="str">
            <v>1697 Ex-Factor</v>
          </cell>
          <cell r="K409" t="str">
            <v>B4904 Petty Cash-Patients Fares Add.</v>
          </cell>
        </row>
        <row r="410">
          <cell r="G410" t="str">
            <v>1698 BMS Support to NIHR Bioresource</v>
          </cell>
          <cell r="K410" t="str">
            <v>B4905 Petty Cash-Stamp Machines</v>
          </cell>
        </row>
        <row r="411">
          <cell r="G411" t="str">
            <v>1699 A092572 - BEYOND Study</v>
          </cell>
          <cell r="K411" t="str">
            <v>B4907 PC - Patient Affairs Travel</v>
          </cell>
        </row>
        <row r="412">
          <cell r="G412" t="str">
            <v>1700 A091855 - Safety and Efficacy Chemo Combo in untreated CLL</v>
          </cell>
          <cell r="K412" t="str">
            <v>B4909 Petty Cash-D.S.A</v>
          </cell>
        </row>
        <row r="413">
          <cell r="G413" t="str">
            <v>1701 A092523 - POP12251-PK &amp; Safety of Cabazitaxel in patients with solid tumors</v>
          </cell>
          <cell r="K413" t="str">
            <v>B4910 Petty Cash-Tissue Typing</v>
          </cell>
        </row>
        <row r="414">
          <cell r="G414" t="str">
            <v>1702 A091836 - RO5185426 in Melanoma, Study NO25026</v>
          </cell>
          <cell r="K414" t="str">
            <v>B4911 Petty Cash-Occ. Therapy Add.</v>
          </cell>
        </row>
        <row r="415">
          <cell r="G415" t="str">
            <v>1703 A092562 - MEDI8968 in Chronic Obstructive Pulmonary Disease</v>
          </cell>
          <cell r="K415" t="str">
            <v>B4912 Petty Cash-Dispensing Charges</v>
          </cell>
        </row>
        <row r="416">
          <cell r="G416" t="str">
            <v>1704 VOXTOX SUPPORT</v>
          </cell>
          <cell r="K416" t="str">
            <v>B4913 Petty cash - Cytology Lab</v>
          </cell>
        </row>
        <row r="417">
          <cell r="G417" t="str">
            <v>1705 R SANDFORD RESEARCH</v>
          </cell>
          <cell r="K417" t="str">
            <v>B4914 PC - Fund for Addenbrookes</v>
          </cell>
        </row>
        <row r="418">
          <cell r="G418" t="str">
            <v>1706 CELLULAR IMMUNOLOGY</v>
          </cell>
          <cell r="K418" t="str">
            <v>B4915 PC PGME Trust</v>
          </cell>
        </row>
        <row r="419">
          <cell r="G419" t="str">
            <v>1707 NGS Mutation Screening</v>
          </cell>
          <cell r="K419" t="str">
            <v>B4916 Petty Cash - Cytology Lab</v>
          </cell>
        </row>
        <row r="420">
          <cell r="G420" t="str">
            <v>1709 A092613 - BEL 116472</v>
          </cell>
          <cell r="K420" t="str">
            <v>B4917 Petty Cash-1125 Research</v>
          </cell>
        </row>
        <row r="421">
          <cell r="G421" t="str">
            <v>1710 D Dutka Sorin</v>
          </cell>
          <cell r="K421" t="str">
            <v>B4918 Petty Cash-Y.P.P.S.</v>
          </cell>
        </row>
        <row r="422">
          <cell r="G422" t="str">
            <v>1711 Dr Jena - Computational Research</v>
          </cell>
          <cell r="K422" t="str">
            <v>B4919 Petty Cash-Voluntary Services</v>
          </cell>
        </row>
        <row r="423">
          <cell r="G423" t="str">
            <v>1712 A092220 A Comparison of signature guides and conventional techniques</v>
          </cell>
          <cell r="K423" t="str">
            <v>B4920 Petty Cash-Clinical Skills</v>
          </cell>
        </row>
        <row r="424">
          <cell r="G424" t="str">
            <v>1713 Dr Gillard Research</v>
          </cell>
          <cell r="K424" t="str">
            <v>B4922 Petty Cash-Welcome Research</v>
          </cell>
        </row>
        <row r="425">
          <cell r="G425" t="str">
            <v>1715 Dr Roman Hovorka Research</v>
          </cell>
          <cell r="K425" t="str">
            <v>B4923 Petty Cash-Pats.Money Fulbourn</v>
          </cell>
        </row>
        <row r="426">
          <cell r="G426" t="str">
            <v>1716 A092392 - SUSPEND</v>
          </cell>
          <cell r="K426" t="str">
            <v>B4925 P.Cash Tennison Road</v>
          </cell>
        </row>
        <row r="427">
          <cell r="G427" t="str">
            <v>1717 Research - Dr Topun Austin</v>
          </cell>
          <cell r="K427" t="str">
            <v>B4926 PC Camb. Club Hse (Norfolk St.</v>
          </cell>
        </row>
        <row r="428">
          <cell r="G428" t="str">
            <v>1718 A092581 - Amicus</v>
          </cell>
          <cell r="K428" t="str">
            <v>B4927 PC-Histon CRT</v>
          </cell>
        </row>
        <row r="429">
          <cell r="G429" t="str">
            <v>1719 BSA Audiology Grant</v>
          </cell>
          <cell r="K429" t="str">
            <v>B4928 PC - RDC Project</v>
          </cell>
        </row>
        <row r="430">
          <cell r="G430" t="str">
            <v>1720 Dr Peter Hull Research</v>
          </cell>
          <cell r="K430" t="str">
            <v>B4929 PC-Croylands</v>
          </cell>
        </row>
        <row r="431">
          <cell r="G431" t="str">
            <v>1721 Miriam Berry Fellowship Grant</v>
          </cell>
          <cell r="K431" t="str">
            <v>B4931 PC Ely CRT</v>
          </cell>
        </row>
        <row r="432">
          <cell r="G432" t="str">
            <v>1722 A092099 - ADDRESS-2- ADULTS (18+)</v>
          </cell>
          <cell r="K432" t="str">
            <v>B4932 PC-Cobwebs</v>
          </cell>
        </row>
        <row r="433">
          <cell r="G433" t="str">
            <v>1723 CCTC - IT &amp; Programming</v>
          </cell>
          <cell r="K433" t="str">
            <v>B4933 PC-North City CRT</v>
          </cell>
        </row>
        <row r="434">
          <cell r="G434" t="str">
            <v>1724 CCTC - Statistics</v>
          </cell>
          <cell r="K434" t="str">
            <v>B4935 Croylands Petty Cash</v>
          </cell>
        </row>
        <row r="435">
          <cell r="G435" t="str">
            <v>1725 A092465 - EACH</v>
          </cell>
          <cell r="K435" t="str">
            <v>B4936 PC - Cambridge Day Clinic</v>
          </cell>
        </row>
        <row r="436">
          <cell r="G436" t="str">
            <v>1726 A091906 - 3C Study</v>
          </cell>
          <cell r="K436" t="str">
            <v>B4937 Physiotherapy</v>
          </cell>
        </row>
        <row r="437">
          <cell r="G437" t="str">
            <v>1727 A092632 - KIDS A</v>
          </cell>
          <cell r="K437" t="str">
            <v>B4938 PC Genetics Kefford House</v>
          </cell>
        </row>
        <row r="438">
          <cell r="G438" t="str">
            <v>1728 A092626 - KIDS B</v>
          </cell>
          <cell r="K438" t="str">
            <v>B4939 PC-Public Health Genetics Unit</v>
          </cell>
        </row>
        <row r="439">
          <cell r="G439" t="str">
            <v>1729 A094559 Voice Guard CAP_UK Study</v>
          </cell>
          <cell r="K439" t="str">
            <v>B4940 PC Hosp Travel Costs Scheme</v>
          </cell>
        </row>
        <row r="440">
          <cell r="G440" t="str">
            <v>1730 A094178 ASCEND-D</v>
          </cell>
          <cell r="K440" t="str">
            <v>B6120 Accrued Expenditure NHS</v>
          </cell>
        </row>
        <row r="441">
          <cell r="G441" t="str">
            <v>1731 A094548 Elafibranor Phase 2</v>
          </cell>
          <cell r="K441" t="str">
            <v>B6121 Prepaid Income NHS</v>
          </cell>
        </row>
        <row r="442">
          <cell r="G442" t="str">
            <v>1732 A094179 ASCEND-ND</v>
          </cell>
          <cell r="K442" t="str">
            <v>B6122 PDC Repayable</v>
          </cell>
        </row>
        <row r="443">
          <cell r="G443" t="str">
            <v>1733 VUK - Grant Award</v>
          </cell>
          <cell r="K443" t="str">
            <v>B6123 FP10 Accruals</v>
          </cell>
        </row>
        <row r="444">
          <cell r="G444" t="str">
            <v>1734 TUF Robotic Fellowship Grant</v>
          </cell>
          <cell r="K444" t="str">
            <v>B6127 Money Markets</v>
          </cell>
        </row>
        <row r="445">
          <cell r="G445" t="str">
            <v>1735 A094327 IMCYSE Safety and Immune response of IMCY--0098 with Patients  with recent  Onset 1 Diab</v>
          </cell>
          <cell r="K445" t="str">
            <v>B6130 PDC overpayment by DOH</v>
          </cell>
        </row>
        <row r="446">
          <cell r="G446" t="str">
            <v>1736 A094426 - Expect  NN1250-4300</v>
          </cell>
          <cell r="K446" t="str">
            <v>B6211 Purchase Ledger Control A/C</v>
          </cell>
        </row>
        <row r="447">
          <cell r="G447" t="str">
            <v>1737 A092667 - AVASTIN Extension</v>
          </cell>
          <cell r="K447" t="str">
            <v>B6212 Timing Differences</v>
          </cell>
        </row>
        <row r="448">
          <cell r="G448" t="str">
            <v>1738 A092486 - EXSCEL</v>
          </cell>
          <cell r="K448" t="str">
            <v>B6213 Creditors from Integra</v>
          </cell>
        </row>
        <row r="449">
          <cell r="G449" t="str">
            <v>1739 A092596 - PHI/II Study MLN9708</v>
          </cell>
          <cell r="K449" t="str">
            <v>B6220 Concorde Euro Control Account</v>
          </cell>
        </row>
        <row r="450">
          <cell r="G450" t="str">
            <v>1740 A094844 CARBAR</v>
          </cell>
          <cell r="K450" t="str">
            <v>B6221 NHS Supplies Logix contra</v>
          </cell>
        </row>
        <row r="451">
          <cell r="G451" t="str">
            <v>1741 Oncology Trials - Participation Activities</v>
          </cell>
          <cell r="K451" t="str">
            <v>B6222 R.D.C. Building &amp; Engineering</v>
          </cell>
        </row>
        <row r="452">
          <cell r="G452" t="str">
            <v>1742 Oncology Trials - Coordination Activities</v>
          </cell>
          <cell r="K452" t="str">
            <v>B6223 Stationery Feeder Control</v>
          </cell>
        </row>
        <row r="453">
          <cell r="G453" t="str">
            <v>1743 Dr Nikesh Research Cost Centre</v>
          </cell>
          <cell r="K453" t="str">
            <v>B6224 August Computers</v>
          </cell>
        </row>
        <row r="454">
          <cell r="G454" t="str">
            <v>1744 SHINE</v>
          </cell>
          <cell r="K454" t="str">
            <v>B6225 Surgical Appliances Control</v>
          </cell>
        </row>
        <row r="455">
          <cell r="G455" t="str">
            <v>1745 Evelyn Trust</v>
          </cell>
          <cell r="K455" t="str">
            <v>B6226 HM&amp;S Feeder Control</v>
          </cell>
        </row>
        <row r="456">
          <cell r="G456" t="str">
            <v>1746 A092599 Mustardd-PD</v>
          </cell>
          <cell r="K456" t="str">
            <v>B6227 Barclay Card Purchases Control</v>
          </cell>
        </row>
        <row r="457">
          <cell r="G457" t="str">
            <v>1748 VJ Gnanapragasam Research and Education</v>
          </cell>
          <cell r="K457" t="str">
            <v>B6228 Pharmacy Control A/C</v>
          </cell>
        </row>
        <row r="458">
          <cell r="G458" t="str">
            <v>1749 A092678 HubBLe</v>
          </cell>
          <cell r="K458" t="str">
            <v>B6229 Advertising Control Account</v>
          </cell>
        </row>
        <row r="459">
          <cell r="G459" t="str">
            <v>1751 Splayer project with MedTech accelerator fund</v>
          </cell>
          <cell r="K459" t="str">
            <v>B6230 Recruitment Control Account</v>
          </cell>
        </row>
        <row r="460">
          <cell r="G460" t="str">
            <v>1752 IME Contract-GSK Fund</v>
          </cell>
          <cell r="K460" t="str">
            <v>B6231 Computer Scheme</v>
          </cell>
        </row>
        <row r="461">
          <cell r="G461" t="str">
            <v>1753 A092849 CLOTHES Trial</v>
          </cell>
          <cell r="K461" t="str">
            <v>B6232 Kids Unlimited</v>
          </cell>
        </row>
        <row r="462">
          <cell r="G462" t="str">
            <v>1754 A092810 OVIVA</v>
          </cell>
          <cell r="K462" t="str">
            <v>B6233 Output V.A.T.</v>
          </cell>
        </row>
        <row r="463">
          <cell r="G463" t="str">
            <v>1755 A092442 Byond</v>
          </cell>
          <cell r="K463" t="str">
            <v>B6234 Patients Money Control-Fulb.</v>
          </cell>
        </row>
        <row r="464">
          <cell r="G464" t="str">
            <v>1756 A092456 Aspire</v>
          </cell>
          <cell r="K464" t="str">
            <v>B6235 Patients Holiday Fund</v>
          </cell>
        </row>
        <row r="465">
          <cell r="G465" t="str">
            <v>1757 Frances Early Salary Costs</v>
          </cell>
          <cell r="K465" t="str">
            <v>B6236 Patients Monies Control-Add.</v>
          </cell>
        </row>
        <row r="466">
          <cell r="G466" t="str">
            <v>1758 Regional School of Emergency Medicine</v>
          </cell>
          <cell r="K466" t="str">
            <v>B6237 Provision For Retirement Costs</v>
          </cell>
        </row>
        <row r="467">
          <cell r="G467" t="str">
            <v>1759 NeuroPhys Research Account</v>
          </cell>
          <cell r="K467" t="str">
            <v>B6238 Sanctuary Housing - Rent</v>
          </cell>
        </row>
        <row r="468">
          <cell r="G468" t="str">
            <v>1760 A092099 - ADRESS-2 Paediatrics</v>
          </cell>
          <cell r="K468" t="str">
            <v>B6239 Provision Bldg&amp;conts exc ins</v>
          </cell>
        </row>
        <row r="469">
          <cell r="G469" t="str">
            <v>1761 A092766 - EUCLID</v>
          </cell>
          <cell r="K469" t="str">
            <v>B6240 Out of Date Cheques</v>
          </cell>
        </row>
        <row r="470">
          <cell r="G470" t="str">
            <v>1762 A094641 SMART Registry</v>
          </cell>
          <cell r="K470" t="str">
            <v>B6241 Southern Syringe Services</v>
          </cell>
        </row>
        <row r="471">
          <cell r="G471" t="str">
            <v>1763 A094810 ACQUIVAS Excess Treatment Costs (Div C)</v>
          </cell>
          <cell r="K471" t="str">
            <v>B6242 Lease Premium University</v>
          </cell>
        </row>
        <row r="472">
          <cell r="G472" t="str">
            <v>1764 A094913 Safety of daily oral BCX7353-204</v>
          </cell>
          <cell r="K472" t="str">
            <v>B6243 Euro V.A.T.</v>
          </cell>
        </row>
        <row r="473">
          <cell r="G473" t="str">
            <v>1765 A092775 0116: Phase 3 Study Ritiximab &amp; GS-1101 vs Placebo</v>
          </cell>
          <cell r="K473" t="str">
            <v>B6244 Pharmacy GRNC</v>
          </cell>
        </row>
        <row r="474">
          <cell r="G474" t="str">
            <v>1766 Cambridge Perinatal Group</v>
          </cell>
          <cell r="K474" t="str">
            <v>B6301 Fees J Brockelsby</v>
          </cell>
        </row>
        <row r="475">
          <cell r="G475" t="str">
            <v>1767 A092661 Scarlet Road</v>
          </cell>
          <cell r="K475" t="str">
            <v>B6302 Sand Goodburn - Professional Fees</v>
          </cell>
        </row>
        <row r="476">
          <cell r="G476" t="str">
            <v>1768 Acute Stroke Research</v>
          </cell>
          <cell r="K476" t="str">
            <v>B6304 Fees-Dr Neal</v>
          </cell>
        </row>
        <row r="477">
          <cell r="G477" t="str">
            <v>1769 Clinical Prostate Cancer</v>
          </cell>
          <cell r="K477" t="str">
            <v>B6305 Fees-Dr Rubenstein</v>
          </cell>
        </row>
        <row r="478">
          <cell r="G478" t="str">
            <v>1770 A092745 CIST Pilot</v>
          </cell>
          <cell r="K478" t="str">
            <v>B6307 Fees-Histology</v>
          </cell>
        </row>
        <row r="479">
          <cell r="G479" t="str">
            <v>1772 Institute of Metabolic Science (IMS) Translational Research Facility (TRF)</v>
          </cell>
          <cell r="K479" t="str">
            <v>B6308 Fees-Dr Neale</v>
          </cell>
        </row>
        <row r="480">
          <cell r="G480" t="str">
            <v>1773 Dr Jadon – PsA Interface Fellow</v>
          </cell>
          <cell r="K480" t="str">
            <v>B6309 Fees-Mr Friend</v>
          </cell>
        </row>
        <row r="481">
          <cell r="G481" t="str">
            <v>1774 A092739 ARISE</v>
          </cell>
          <cell r="K481" t="str">
            <v>B6310 Fees-Mr Hackett - VISA</v>
          </cell>
        </row>
        <row r="482">
          <cell r="G482" t="str">
            <v>1775 A092742 HGS1006-C1100 Phase 3</v>
          </cell>
          <cell r="K482" t="str">
            <v>B6311 Fees-Mr Brockelsby - VISA</v>
          </cell>
        </row>
        <row r="483">
          <cell r="G483" t="str">
            <v>1776 Brain Injury MIC Grant</v>
          </cell>
          <cell r="K483" t="str">
            <v>B6312 Fees-CFC - VISA</v>
          </cell>
        </row>
        <row r="484">
          <cell r="G484" t="str">
            <v>1777 A092823 Phase II PI3K Inhibitor</v>
          </cell>
          <cell r="K484" t="str">
            <v>B6313 Fees-Prof.Calne</v>
          </cell>
        </row>
        <row r="485">
          <cell r="G485" t="str">
            <v>1778 A092854 Evaluation of an invitro Mcm5 test in diognosing bladder cancer</v>
          </cell>
          <cell r="K485" t="str">
            <v>B6314 Fees-Dr D.G.D. Wight (Hist)</v>
          </cell>
        </row>
        <row r="486">
          <cell r="G486" t="str">
            <v>1779 I. Mendichovszky Research and Education Fund</v>
          </cell>
          <cell r="K486" t="str">
            <v>B6315 Fees-Dr J. Grant</v>
          </cell>
        </row>
        <row r="487">
          <cell r="G487" t="str">
            <v>1780 A092774 0117- Phase 3 Extension Study of GS-1101 in CLL</v>
          </cell>
          <cell r="K487" t="str">
            <v>B6316 Fees-Dr P. Cooper (Histology)</v>
          </cell>
        </row>
        <row r="488">
          <cell r="G488" t="str">
            <v>1781 A092698 Dasatinib in Paediatric Patients with Ph+ ALL</v>
          </cell>
          <cell r="K488" t="str">
            <v>B6317 Fees-Dr Newson (Microbiology)</v>
          </cell>
        </row>
        <row r="489">
          <cell r="G489" t="str">
            <v>1782 A092828 ReCell</v>
          </cell>
          <cell r="K489" t="str">
            <v>B6318 Fees-Microbiology Staff</v>
          </cell>
        </row>
        <row r="490">
          <cell r="G490" t="str">
            <v>1783 A092947 P-Monofer-CKD-02</v>
          </cell>
          <cell r="K490" t="str">
            <v>B6319 Fees-Histopathology</v>
          </cell>
        </row>
        <row r="491">
          <cell r="G491" t="str">
            <v>1784 A092919 PERSIST-1</v>
          </cell>
          <cell r="K491" t="str">
            <v>B6320 Fees-Dr Culank (Biochemistry)</v>
          </cell>
        </row>
        <row r="492">
          <cell r="G492" t="str">
            <v>1785 A092837 GSK249320 verses Placebo</v>
          </cell>
          <cell r="K492" t="str">
            <v>B6321 Fees-Haematology Staff</v>
          </cell>
        </row>
        <row r="493">
          <cell r="G493" t="str">
            <v>1786 A091422/A091784 TrialNet</v>
          </cell>
          <cell r="K493" t="str">
            <v>B6322 Fees-Dr Brown (Immunology)</v>
          </cell>
        </row>
        <row r="494">
          <cell r="G494" t="str">
            <v>1787 BSSA Grant</v>
          </cell>
          <cell r="K494" t="str">
            <v>B6323 Fees-Dr Bartlett (Cytogenet.)</v>
          </cell>
        </row>
        <row r="495">
          <cell r="G495" t="str">
            <v>1788 R&amp;D Innovation Fund</v>
          </cell>
          <cell r="K495" t="str">
            <v>B6324 Fees-Pop Photography</v>
          </cell>
        </row>
        <row r="496">
          <cell r="G496" t="str">
            <v>1789 A092904 Zelboraf Safety Study (ZeSS)</v>
          </cell>
          <cell r="K496" t="str">
            <v>B6325 Fees-Weissberg (Pop Willow)</v>
          </cell>
        </row>
        <row r="497">
          <cell r="G497" t="str">
            <v>1790 A092936 MOT115816 Gastroparesis and Parkinson's disease</v>
          </cell>
          <cell r="K497" t="str">
            <v>B6326 Fees-Dr PM Chudleigh</v>
          </cell>
        </row>
        <row r="498">
          <cell r="G498" t="str">
            <v>1791 A092736 BEZ235 or Everolimus in advanced pancreatic neuroendocrine tumours</v>
          </cell>
          <cell r="K498" t="str">
            <v>B6327 Dr Boniface Prof Fee</v>
          </cell>
        </row>
        <row r="499">
          <cell r="G499" t="str">
            <v>1792 A092906 belimumab in the prevention of kidney transplant rejection (BEL114424)</v>
          </cell>
          <cell r="K499" t="str">
            <v>B6328 Fees – inactive consultants a/cs</v>
          </cell>
        </row>
        <row r="500">
          <cell r="G500" t="str">
            <v>1793 A094590 SUBSONIC</v>
          </cell>
          <cell r="K500" t="str">
            <v>B6329 Fees-H Missfelder-Lobos</v>
          </cell>
        </row>
        <row r="501">
          <cell r="G501" t="str">
            <v>1794 A092899 Inhaled CVT301 in Subjects with Parkinson's Disease</v>
          </cell>
          <cell r="K501" t="str">
            <v>B6330 Fees - Dr C Taylor (T Typing)</v>
          </cell>
        </row>
        <row r="502">
          <cell r="G502" t="str">
            <v>1795 A092649 Eculizumab in antibody-mediated rejection in LD kidney transplant</v>
          </cell>
          <cell r="K502" t="str">
            <v>B6331 Fees - Cytology</v>
          </cell>
        </row>
        <row r="503">
          <cell r="G503" t="str">
            <v>1796 Theatre Training</v>
          </cell>
          <cell r="K503" t="str">
            <v>B6332 Fees - Hackett</v>
          </cell>
        </row>
        <row r="504">
          <cell r="G504" t="str">
            <v>1797 A092830 Protocol 20120229-AMG 416 in Chronic Kidney Disease</v>
          </cell>
          <cell r="K504" t="str">
            <v>B6333 Fees - Lees</v>
          </cell>
        </row>
        <row r="505">
          <cell r="G505" t="str">
            <v>1798 A092962 BESIDE 905-EC-012</v>
          </cell>
          <cell r="K505" t="str">
            <v>B6334 Fees - Prof Smith</v>
          </cell>
        </row>
        <row r="506">
          <cell r="G506" t="str">
            <v>1800 A092799 Treatment with Human-cl rhFVIII in Patients with Severe Haemophilia A</v>
          </cell>
          <cell r="K506" t="str">
            <v>B6335 CT Evelyn (Professional Fees)</v>
          </cell>
        </row>
        <row r="507">
          <cell r="G507" t="str">
            <v>1801 Mead Johnson Nutrition &amp; Paediatrics</v>
          </cell>
          <cell r="K507" t="str">
            <v>B6336 Fees - Shah</v>
          </cell>
        </row>
        <row r="508">
          <cell r="G508" t="str">
            <v>1803 Cambridge Clinical Innovation</v>
          </cell>
          <cell r="K508" t="str">
            <v>B6337 Fees - Yates</v>
          </cell>
        </row>
        <row r="509">
          <cell r="G509" t="str">
            <v>1804 A092886 LoGo</v>
          </cell>
          <cell r="K509" t="str">
            <v>B6338 Fees - Patil</v>
          </cell>
        </row>
        <row r="510">
          <cell r="G510" t="str">
            <v>1805 A092961 HiResolution Bionic Ear Benefit in Adults with Low Frequency Hearing</v>
          </cell>
          <cell r="K510" t="str">
            <v>B6340 D Gopalan Professional Fees</v>
          </cell>
        </row>
        <row r="511">
          <cell r="G511" t="str">
            <v>1806 Dr Rupert Bourne Education Grant</v>
          </cell>
          <cell r="K511" t="str">
            <v>B6341 Prof.Fees Tevita Aho</v>
          </cell>
        </row>
        <row r="512">
          <cell r="G512" t="str">
            <v>1807 A092958 Phase 2 Study in Patients with Pancreatic Cancer</v>
          </cell>
          <cell r="K512" t="str">
            <v>B6342 Prof.Fees Anita Patil</v>
          </cell>
        </row>
        <row r="513">
          <cell r="G513" t="str">
            <v>1808 Haemophillia Research</v>
          </cell>
          <cell r="K513" t="str">
            <v>B6343 Prof.Fees Hemantha Alawattegama</v>
          </cell>
        </row>
        <row r="514">
          <cell r="G514" t="str">
            <v>1809 A092910 ITN051AI AVATARS</v>
          </cell>
          <cell r="K514" t="str">
            <v>B6344 WSH Consultants Private Income</v>
          </cell>
        </row>
        <row r="515">
          <cell r="G515" t="str">
            <v>1810 Perioperative Care Training</v>
          </cell>
          <cell r="K515" t="str">
            <v>B6345 ENH Consultants Private Income</v>
          </cell>
        </row>
        <row r="516">
          <cell r="G516" t="str">
            <v>1811 A092781 WOLLF A093104 FAITH A093381 WHiTE</v>
          </cell>
          <cell r="K516" t="str">
            <v>B6399 Fees-Sundry Prof.Fees</v>
          </cell>
        </row>
        <row r="517">
          <cell r="G517" t="str">
            <v>1812 Dinosaur</v>
          </cell>
          <cell r="K517" t="str">
            <v>B6501 Non NHS Accruals-Capital</v>
          </cell>
        </row>
        <row r="518">
          <cell r="G518" t="str">
            <v>1813 A092983 FG-4592 in the Treatment of Anemia in Chronic Kidney Disease Patients</v>
          </cell>
          <cell r="K518" t="str">
            <v>B6502 Provn For Retentions - Capital</v>
          </cell>
        </row>
        <row r="519">
          <cell r="G519" t="str">
            <v>1815 A092808 Fix-DT</v>
          </cell>
          <cell r="K519" t="str">
            <v>B6511 Staff Leaving Fund</v>
          </cell>
        </row>
        <row r="520">
          <cell r="G520" t="str">
            <v>1816 A092946 Latitude</v>
          </cell>
          <cell r="K520" t="str">
            <v>B6512 University Hospitals Forum</v>
          </cell>
        </row>
        <row r="521">
          <cell r="G521" t="str">
            <v>1817 Ophthalmology Research Account</v>
          </cell>
          <cell r="K521" t="str">
            <v>B6513 John Farman ICU Locker Deposit</v>
          </cell>
        </row>
        <row r="522">
          <cell r="G522" t="str">
            <v>1819 MSc Biomedical Engineering</v>
          </cell>
          <cell r="K522" t="str">
            <v>B6520 Consultants AGM - R MacFarlane</v>
          </cell>
        </row>
        <row r="523">
          <cell r="G523" t="str">
            <v>1820 Conductance Research Account</v>
          </cell>
          <cell r="K523" t="str">
            <v>B6521 Temporary Creditors-ARG</v>
          </cell>
        </row>
        <row r="524">
          <cell r="G524" t="str">
            <v>1821 A092879 AnCa</v>
          </cell>
          <cell r="K524" t="str">
            <v>B6522 Stagecoach Bus Tickets</v>
          </cell>
        </row>
        <row r="525">
          <cell r="G525" t="str">
            <v>1822 A092398 Melresist Research Account</v>
          </cell>
          <cell r="K525" t="str">
            <v>B6527 Medical Negligence</v>
          </cell>
        </row>
        <row r="526">
          <cell r="G526" t="str">
            <v>1824 A092934 SIEGE Study</v>
          </cell>
          <cell r="K526" t="str">
            <v>B6528 Injury Benefit Provision</v>
          </cell>
        </row>
        <row r="527">
          <cell r="G527" t="str">
            <v>1825 A093055 Decitabine for Acute Myeloid Leukaema in Children</v>
          </cell>
          <cell r="K527" t="str">
            <v>B6529 Clinical Negligence Adv Income</v>
          </cell>
        </row>
        <row r="528">
          <cell r="G528" t="str">
            <v>1826 General (CCTC)</v>
          </cell>
          <cell r="K528" t="str">
            <v>B6530 Finfac Interest Accrual</v>
          </cell>
        </row>
        <row r="529">
          <cell r="G529" t="str">
            <v>1827 A093091 Benralizumab treatment in patients with uncontrolled asthma (SIROCCO)</v>
          </cell>
          <cell r="K529" t="str">
            <v>B6531 Accrued Expenditure Non NHS</v>
          </cell>
        </row>
        <row r="530">
          <cell r="G530" t="str">
            <v>1828 A093079 Revacept/CS/02</v>
          </cell>
          <cell r="K530" t="str">
            <v>B6532 Prepaid Income Non NHS</v>
          </cell>
        </row>
        <row r="531">
          <cell r="G531" t="str">
            <v>1829 A092829 Protocol 20120231-Extension Study- AMG 416 in Chronic Kidney Disease</v>
          </cell>
          <cell r="K531" t="str">
            <v>B6533 Annual leave accrual</v>
          </cell>
        </row>
        <row r="532">
          <cell r="G532" t="str">
            <v>1830 A093081 Roche WA 29049</v>
          </cell>
          <cell r="K532" t="str">
            <v>B6534 Provision for Legal Costs</v>
          </cell>
        </row>
        <row r="533">
          <cell r="G533" t="str">
            <v>1831 A093067 Everolimus in Patients who have TSC Related Seizures</v>
          </cell>
          <cell r="K533" t="str">
            <v>B6535 TPW Holding Account</v>
          </cell>
        </row>
        <row r="534">
          <cell r="G534" t="str">
            <v>1832 Leukaemia &amp; Lymphoma Research (LLR) grant: 13066</v>
          </cell>
          <cell r="K534" t="str">
            <v>B6536 Capital accruals</v>
          </cell>
        </row>
        <row r="535">
          <cell r="G535" t="str">
            <v>1833 A093058 Efficacy and Safety of AM-101 in the Treatment of Acute Peripheral Tinnitus 3 (TACTT3)</v>
          </cell>
          <cell r="K535" t="str">
            <v>B6541 Goods Received Not Invoiced</v>
          </cell>
        </row>
        <row r="536">
          <cell r="G536" t="str">
            <v>1834 A093135 Study of Eosinophilic Granulomatosis with Polyangiitis and Mepolizumab</v>
          </cell>
          <cell r="K536" t="str">
            <v>B6701 Non NHS Accruals-Sals &amp; Wages</v>
          </cell>
        </row>
        <row r="537">
          <cell r="G537" t="str">
            <v>1836 A093110 - The Detection of Occult Scaphoid Fractures</v>
          </cell>
          <cell r="K537" t="str">
            <v>B6702 Deductions-Rents (CCC&amp;SCDC)</v>
          </cell>
        </row>
        <row r="538">
          <cell r="G538" t="str">
            <v>1837 Pleural Research</v>
          </cell>
          <cell r="K538" t="str">
            <v>B6703 Holiday Suspense Account</v>
          </cell>
        </row>
        <row r="539">
          <cell r="G539" t="str">
            <v>1838 CCTC - H&amp;N and Thyroid</v>
          </cell>
          <cell r="K539" t="str">
            <v>B6705 Deduction-G.A.Y.E. Donations</v>
          </cell>
        </row>
        <row r="540">
          <cell r="G540" t="str">
            <v>1839 CCTC - Lower GI</v>
          </cell>
          <cell r="K540" t="str">
            <v>B6706 Deduction-Car Parking Lockton House</v>
          </cell>
        </row>
        <row r="541">
          <cell r="G541" t="str">
            <v>1840 CCTC - Lung</v>
          </cell>
          <cell r="K541" t="str">
            <v>B6707 Advances on Salary Control</v>
          </cell>
        </row>
        <row r="542">
          <cell r="G542" t="str">
            <v>1841 CCTC - Upper GI</v>
          </cell>
          <cell r="K542" t="str">
            <v>B6708 Deduction-Court Order</v>
          </cell>
        </row>
        <row r="543">
          <cell r="G543" t="str">
            <v>1842 CCTC - Haematology</v>
          </cell>
          <cell r="K543" t="str">
            <v>B6709 Salaries &amp; Wages Rounding A/C</v>
          </cell>
        </row>
        <row r="544">
          <cell r="G544" t="str">
            <v>1843 CCTC - Myeloproliferative Neoplasms</v>
          </cell>
          <cell r="K544" t="str">
            <v>B6710 Ded-Standard Life</v>
          </cell>
        </row>
        <row r="545">
          <cell r="G545" t="str">
            <v>1844 CCTC - CNS</v>
          </cell>
          <cell r="K545" t="str">
            <v>B6711 Ded-Prudential</v>
          </cell>
        </row>
        <row r="546">
          <cell r="G546" t="str">
            <v>1845 CCTC - HPB</v>
          </cell>
          <cell r="K546" t="str">
            <v>B6712 House Loan Control A/C</v>
          </cell>
        </row>
        <row r="547">
          <cell r="G547" t="str">
            <v>1846 CCTC - Melanoma</v>
          </cell>
          <cell r="K547" t="str">
            <v>B6713 Deduction-Trade Union Subs.</v>
          </cell>
        </row>
        <row r="548">
          <cell r="G548" t="str">
            <v>1847 CCTC - Sarcoma</v>
          </cell>
          <cell r="K548" t="str">
            <v>B6714 Statutory Mater/Paternity Pay</v>
          </cell>
        </row>
        <row r="549">
          <cell r="G549" t="str">
            <v>1848 CCTC - Skin</v>
          </cell>
          <cell r="K549" t="str">
            <v>B6715 Dual Employment NI Control</v>
          </cell>
        </row>
        <row r="550">
          <cell r="G550" t="str">
            <v>1849 CCTC - Renal</v>
          </cell>
          <cell r="K550" t="str">
            <v>B6716 Income Tax Control</v>
          </cell>
        </row>
        <row r="551">
          <cell r="G551" t="str">
            <v>1850 CCTC - Urology</v>
          </cell>
          <cell r="K551" t="str">
            <v>B6717 National Insurance-Employees</v>
          </cell>
        </row>
        <row r="552">
          <cell r="G552" t="str">
            <v>1851 CCTC - Breast</v>
          </cell>
          <cell r="K552" t="str">
            <v>B6718 National Insurance-Employer</v>
          </cell>
        </row>
        <row r="553">
          <cell r="G553" t="str">
            <v>1852 CCTC - Gynaecology</v>
          </cell>
          <cell r="K553" t="str">
            <v>B6719 Overpayments On Salary Control</v>
          </cell>
        </row>
        <row r="554">
          <cell r="G554" t="str">
            <v>1853 CCTC - Radiotherapy</v>
          </cell>
          <cell r="K554" t="str">
            <v>B6720 Superannuation-Employees</v>
          </cell>
        </row>
        <row r="555">
          <cell r="G555" t="str">
            <v>1854 A093230 CANCAP-02</v>
          </cell>
          <cell r="K555" t="str">
            <v>B6721 Superannuation-Employers</v>
          </cell>
        </row>
        <row r="556">
          <cell r="G556" t="str">
            <v>1855 Paediatric Haematology &amp; Oncology Research</v>
          </cell>
          <cell r="K556" t="str">
            <v>B6722 Net Pay Control A/C</v>
          </cell>
        </row>
        <row r="557">
          <cell r="G557" t="str">
            <v>1856 A093075 Coloplast CP232</v>
          </cell>
          <cell r="K557" t="str">
            <v>B6723 Xmas Advances Control A/C</v>
          </cell>
        </row>
        <row r="558">
          <cell r="G558" t="str">
            <v>1857 A092444 BO25041 Paed HGG</v>
          </cell>
          <cell r="K558" t="str">
            <v>B6724 Deductions-Social Clubs</v>
          </cell>
        </row>
        <row r="559">
          <cell r="G559" t="str">
            <v>1858 A093139 PRE-EMPT, Preventing Recurrence of Endometriosis by Means of long acting Protestogen Therapy</v>
          </cell>
          <cell r="K559" t="str">
            <v>B6725 Deds AVC/Stakeholder Pensions</v>
          </cell>
        </row>
        <row r="560">
          <cell r="G560" t="str">
            <v>1860 Surgical Models 3D printing</v>
          </cell>
          <cell r="K560" t="str">
            <v>B6726 Deduction-The Halifax</v>
          </cell>
        </row>
        <row r="561">
          <cell r="G561" t="str">
            <v>1861 A092497 Prickle</v>
          </cell>
          <cell r="K561" t="str">
            <v>B6727 Deduction-Sovereign Health Insurance</v>
          </cell>
        </row>
        <row r="562">
          <cell r="G562" t="str">
            <v>1862 A093226 Olaparib maintenance monotherapy in PSR ovarian cancer (SOLO 2)</v>
          </cell>
          <cell r="K562" t="str">
            <v>B6728 Deduction-Council Tax (AEO)</v>
          </cell>
        </row>
        <row r="563">
          <cell r="G563" t="str">
            <v>1863 A092873 EVAS I</v>
          </cell>
          <cell r="K563" t="str">
            <v>B6729 NI Rebate</v>
          </cell>
        </row>
        <row r="564">
          <cell r="G564" t="str">
            <v>1864  Functional outcomes following anal cancer treatment (FOFACT)</v>
          </cell>
          <cell r="K564" t="str">
            <v>B6730 Working Family Tax Credit</v>
          </cell>
        </row>
        <row r="565">
          <cell r="G565" t="str">
            <v>1865 A092859 Double Loop Ureteral Stent Study DUDLUIV1201EC</v>
          </cell>
          <cell r="K565" t="str">
            <v>B6731 Deduction-Crown Cars</v>
          </cell>
        </row>
        <row r="566">
          <cell r="G566" t="str">
            <v>1866 EU Concorde Participant Funds</v>
          </cell>
          <cell r="K566" t="str">
            <v>B6732 Deductions-Student Loan</v>
          </cell>
        </row>
        <row r="567">
          <cell r="G567" t="str">
            <v>1868 A093051 ADAPT</v>
          </cell>
          <cell r="K567" t="str">
            <v>B6733 Deductions Suspense</v>
          </cell>
        </row>
        <row r="568">
          <cell r="G568" t="str">
            <v>1869 A093286 Topical Oxygen and Diabetic Foot Ulcers</v>
          </cell>
          <cell r="K568" t="str">
            <v>B6734 Apprenticeships Levy</v>
          </cell>
        </row>
        <row r="569">
          <cell r="G569" t="str">
            <v>1870 A093020 Performance Evaluation of urinary Mcm5 test for prostate cancer</v>
          </cell>
          <cell r="K569" t="str">
            <v>B6735 Widows Pension</v>
          </cell>
        </row>
        <row r="570">
          <cell r="G570" t="str">
            <v>1871 DCVAX CNS Study</v>
          </cell>
          <cell r="K570" t="str">
            <v>B6736 Crown Cars NI Accrual</v>
          </cell>
        </row>
        <row r="571">
          <cell r="G571" t="str">
            <v>1873 Expanding the Cambridge Diabetes Education (eLearning) Programme</v>
          </cell>
          <cell r="K571" t="str">
            <v>B6737 TPP Provision</v>
          </cell>
        </row>
        <row r="572">
          <cell r="G572" t="str">
            <v>1874 A093146 FASTER</v>
          </cell>
          <cell r="K572" t="str">
            <v>B6738 Season Tickets</v>
          </cell>
        </row>
        <row r="573">
          <cell r="G573" t="str">
            <v>1875 A093253 Phase 3 study to test the effects of SA237 in patients with NMO&amp;NMOSD</v>
          </cell>
          <cell r="K573" t="str">
            <v>B6739 Rejected Payroll Bacs</v>
          </cell>
        </row>
        <row r="574">
          <cell r="G574" t="str">
            <v>1876 A092992 Spiro-CKD</v>
          </cell>
          <cell r="K574" t="str">
            <v>B6740 Employees Comps Provision</v>
          </cell>
        </row>
        <row r="575">
          <cell r="G575" t="str">
            <v>1877 A093183 Accuracy of an implanted Glucose sensor</v>
          </cell>
          <cell r="K575" t="str">
            <v>B6741 Deductions-Sovereign Insurance</v>
          </cell>
        </row>
        <row r="576">
          <cell r="G576" t="str">
            <v>1879 A093328 An enabling study to compare the inhalation profile of women</v>
          </cell>
          <cell r="K576" t="str">
            <v>B6742 Bicycle Loan Scheme Deductions</v>
          </cell>
        </row>
        <row r="577">
          <cell r="G577" t="str">
            <v>1880 A093255 Study of Sativex in Children (aged 8-18) with Severe Spasticity</v>
          </cell>
          <cell r="K577" t="str">
            <v>B6743 Salary Overpayment Recoveries</v>
          </cell>
        </row>
        <row r="578">
          <cell r="G578" t="str">
            <v>1881 A093008 EVRA (Early Venous Reflux Ablation) ulcer trial Version 1.0</v>
          </cell>
          <cell r="K578" t="str">
            <v>B6744 Deposit Loan Scheme</v>
          </cell>
        </row>
        <row r="579">
          <cell r="G579" t="str">
            <v>1882 A093338 A study of mepolizumab as add-on treatment for COPD exacerbations</v>
          </cell>
          <cell r="K579" t="str">
            <v>B6745 Bicycle voucher scheme</v>
          </cell>
        </row>
        <row r="580">
          <cell r="G580" t="str">
            <v>1883 A093298 997HA307 Previously Treated Subjects With Severe Haemophilia A</v>
          </cell>
          <cell r="K580" t="str">
            <v>B6746 Professional Registration Fees (Salary Sacrifice)</v>
          </cell>
        </row>
        <row r="581">
          <cell r="G581" t="str">
            <v>1884 NIHR MRes Clinical Research Studentship Award</v>
          </cell>
          <cell r="K581" t="str">
            <v>B6747 On-Site Car Parking (Salary Sacrifice)</v>
          </cell>
        </row>
        <row r="582">
          <cell r="G582" t="str">
            <v>1885 A093456 Pyrenees</v>
          </cell>
          <cell r="K582" t="str">
            <v>B6748 Self Funded Work Related Trainin (Salary Sacrifice)</v>
          </cell>
        </row>
        <row r="583">
          <cell r="G583" t="str">
            <v>1886 A093073, Extension study of BAY 85-3934 in the longterm treatment of anaemia</v>
          </cell>
          <cell r="K583" t="str">
            <v>B6749 Bus Pass (Salary Sacrifice)</v>
          </cell>
        </row>
        <row r="584">
          <cell r="G584" t="str">
            <v>1887 A093142 CLOTBUST-ER</v>
          </cell>
          <cell r="K584" t="str">
            <v>B6750 Car Scheme (Salary Sacrifice)</v>
          </cell>
        </row>
        <row r="585">
          <cell r="G585" t="str">
            <v>1888 A093072, BAY 85-3934 for treatment of anaemia associated with CKD v darbepoetin</v>
          </cell>
          <cell r="K585" t="str">
            <v>B6751 Local Pension Scheme (NEST) – Ees &amp; Ers</v>
          </cell>
        </row>
        <row r="586">
          <cell r="G586" t="str">
            <v>1889 A093221 FDC116700:Patient based questionnaire for screening LUTS related to BPE/BPO</v>
          </cell>
          <cell r="K586" t="str">
            <v>B6752 Computer Salary Sacrifice</v>
          </cell>
        </row>
        <row r="587">
          <cell r="G587" t="str">
            <v>1890 A093309 First Time in Human Study of the TRPV4 blocker GSK2798745</v>
          </cell>
          <cell r="K587" t="str">
            <v>B6753 Phone Salary Sacrifice</v>
          </cell>
        </row>
        <row r="588">
          <cell r="G588" t="str">
            <v>1891 A093071 BAY 85-3934 for the treatment of anaemia associated with CKD v placebo5</v>
          </cell>
          <cell r="K588" t="str">
            <v>B6754 Salary Sacrifice - ENH Nursery Fees</v>
          </cell>
        </row>
        <row r="589">
          <cell r="G589" t="str">
            <v>1893 A093344 A clinical study to assess lung fluid using MRI scans</v>
          </cell>
          <cell r="K589" t="str">
            <v>B6755 AFC Pay Provision</v>
          </cell>
        </row>
        <row r="590">
          <cell r="G590" t="str">
            <v>1894 A092605 ARREST Study</v>
          </cell>
          <cell r="K590" t="str">
            <v>B6800 TEAM 1 ACCRUE CNs &amp; BAD DEBTS</v>
          </cell>
        </row>
        <row r="591">
          <cell r="G591" t="str">
            <v>1895 The Rapsid</v>
          </cell>
          <cell r="K591" t="str">
            <v>B6801 Temp NHS Expense Accrual Team1</v>
          </cell>
        </row>
        <row r="592">
          <cell r="G592" t="str">
            <v>1896 SOS PENUMBRA (A092522), VIST (A091463), Wake-UP(A092855)</v>
          </cell>
          <cell r="K592" t="str">
            <v>B6802 Temp NHS Expense Accrual Team2</v>
          </cell>
        </row>
        <row r="593">
          <cell r="G593" t="str">
            <v>1897 A093021 Mojito</v>
          </cell>
          <cell r="K593" t="str">
            <v>B6803 Temp NHS Expense Accrual Team3</v>
          </cell>
        </row>
        <row r="594">
          <cell r="G594" t="str">
            <v>1898 A093365, Impact of Rifaximin-a on patients with Hepatic Encephalopathy</v>
          </cell>
          <cell r="K594" t="str">
            <v>B6804 Temp NHS Expense Accrual Team4</v>
          </cell>
        </row>
        <row r="595">
          <cell r="G595" t="str">
            <v>1899 Carcinosarcoma Research</v>
          </cell>
          <cell r="K595" t="str">
            <v>B6805 Temp NHS Expense Accrual Team5</v>
          </cell>
        </row>
        <row r="596">
          <cell r="G596" t="str">
            <v>1900 A093401 CamBMT1</v>
          </cell>
          <cell r="K596" t="str">
            <v>B6806 Temp NHS Expense Accrual Team6</v>
          </cell>
        </row>
        <row r="597">
          <cell r="G597" t="str">
            <v>1901 A093168, Odyssey OLE</v>
          </cell>
          <cell r="K597" t="str">
            <v>B6807 PFI Creditor &lt;1 Year</v>
          </cell>
        </row>
        <row r="598">
          <cell r="G598" t="str">
            <v>1902 A093238, ACCRUE</v>
          </cell>
          <cell r="K598" t="str">
            <v>B6808 PFI Creditor &gt;1 Year</v>
          </cell>
        </row>
        <row r="599">
          <cell r="G599" t="str">
            <v>1903 Rob Elliot research account</v>
          </cell>
          <cell r="K599" t="str">
            <v>B6990 Receipts unapplied</v>
          </cell>
        </row>
        <row r="600">
          <cell r="G600" t="str">
            <v>1904 A093219 The SCIN (Skin Care intervention in Nurses) Trial</v>
          </cell>
          <cell r="K600" t="str">
            <v>B6991 Temp NHS Income Accrual Team 1</v>
          </cell>
        </row>
        <row r="601">
          <cell r="G601" t="str">
            <v>1905 Multiple Sclerosis Innovation Research Project</v>
          </cell>
          <cell r="K601" t="str">
            <v>B6992 Temp NHS Income Accrual Team 2</v>
          </cell>
        </row>
        <row r="602">
          <cell r="G602" t="str">
            <v>1906 A093303, 998HB303 Previously Untreated Patients With Severe Haemophilia B</v>
          </cell>
          <cell r="K602" t="str">
            <v>B6993 Temp NHS Income Accrual Team 3</v>
          </cell>
        </row>
        <row r="603">
          <cell r="G603" t="str">
            <v>1907 A093162 Study of Pridopidine to reduce symptoms in patients with Huntington’s</v>
          </cell>
          <cell r="K603" t="str">
            <v>B6994 Temp NHS Income Accrual Team 4</v>
          </cell>
        </row>
        <row r="604">
          <cell r="G604" t="str">
            <v>1908 A093379, GEM Project</v>
          </cell>
          <cell r="K604" t="str">
            <v>B6995 Temp NHS Income Accrual Team 5</v>
          </cell>
        </row>
        <row r="605">
          <cell r="G605" t="str">
            <v>1909 A093307, PeproStat haemostat study in subjects undergoing liver surgery</v>
          </cell>
          <cell r="K605" t="str">
            <v>B6996 Temp NHS Income Accrual Team 6</v>
          </cell>
        </row>
        <row r="606">
          <cell r="G606" t="str">
            <v>1910 A092955 PCV13 in all</v>
          </cell>
          <cell r="K606" t="str">
            <v>B6997 Partially Completed Spells Accrued Income</v>
          </cell>
        </row>
        <row r="607">
          <cell r="G607" t="str">
            <v>1911 Dr Zilbauer research account</v>
          </cell>
          <cell r="K607" t="str">
            <v>B6998 Debtors Ledger - Unapplied Receipts</v>
          </cell>
        </row>
        <row r="608">
          <cell r="G608" t="str">
            <v>1912 A093431 CIST</v>
          </cell>
          <cell r="K608" t="str">
            <v>B6999 NHS Prepay/Accrue-Temporary</v>
          </cell>
        </row>
        <row r="609">
          <cell r="G609" t="str">
            <v>1913 A093427 Phase 2 Study of Fostamatinib for Subjects with IgA Nephropathy</v>
          </cell>
          <cell r="K609" t="str">
            <v>B7400 Car Park WSH</v>
          </cell>
        </row>
        <row r="610">
          <cell r="G610" t="str">
            <v>1914 A093161 PREOB®ON3 –A bone cell therapy for hip osteonecrosis</v>
          </cell>
          <cell r="K610" t="str">
            <v>B7474 TPP Intercompany Account</v>
          </cell>
        </row>
        <row r="611">
          <cell r="G611" t="str">
            <v>1915 A093430, ROPP-2008-01 - Retinopathy of Prematurity study (MCRN2732)</v>
          </cell>
          <cell r="K611" t="str">
            <v>B7475 TPP Cash Call Amounts</v>
          </cell>
        </row>
        <row r="612">
          <cell r="G612" t="str">
            <v>1916 The P11C trial, the Evelyn Trust ref: 13/39, study RG number 78837</v>
          </cell>
          <cell r="K612" t="str">
            <v>B7476 Shareholding in Cambridge Allergy Therapy</v>
          </cell>
        </row>
        <row r="613">
          <cell r="G613" t="str">
            <v>1917 Joan Simms education and research fund</v>
          </cell>
          <cell r="K613" t="str">
            <v>B8110 Public Dividend Capital</v>
          </cell>
        </row>
        <row r="614">
          <cell r="G614" t="str">
            <v>1918 A093436 Topaz</v>
          </cell>
          <cell r="K614" t="str">
            <v>B8120 Long-Term Loans</v>
          </cell>
        </row>
        <row r="615">
          <cell r="G615" t="str">
            <v>1919 A093409 IMPACT</v>
          </cell>
          <cell r="K615" t="str">
            <v>B8121 SSEU Ward Closure</v>
          </cell>
        </row>
        <row r="616">
          <cell r="G616" t="str">
            <v>1920 CBAL Capacity Build</v>
          </cell>
          <cell r="K616" t="str">
            <v>B8122 Working Capital Facility</v>
          </cell>
        </row>
        <row r="617">
          <cell r="G617" t="str">
            <v>1921 A093438 Cook Inferior Vena Cava Filter Clinical Study (12-018)</v>
          </cell>
          <cell r="K617" t="str">
            <v>B8130 Revaluation Reserve</v>
          </cell>
        </row>
        <row r="618">
          <cell r="G618" t="str">
            <v>1922 Carmel McEniery Research Account</v>
          </cell>
          <cell r="K618" t="str">
            <v>B8140 Donation Reserve</v>
          </cell>
        </row>
        <row r="619">
          <cell r="G619" t="str">
            <v>1923 A093339 UK PBC Nested Cohort Study</v>
          </cell>
          <cell r="K619" t="str">
            <v>B8150 Retained Earnings</v>
          </cell>
        </row>
        <row r="620">
          <cell r="G620" t="str">
            <v>1924 A093404, A8241021 - PF-02545920 In Subjects  with Huntingdon's  Disease</v>
          </cell>
          <cell r="K620" t="str">
            <v>B8160 Government Grants</v>
          </cell>
        </row>
        <row r="621">
          <cell r="G621" t="str">
            <v>1925 A093539, Documentation of hepatic encephalopathy in clinical practice</v>
          </cell>
          <cell r="K621" t="str">
            <v>B8999 Error Suspense-Purchase Ledger</v>
          </cell>
        </row>
        <row r="622">
          <cell r="G622" t="str">
            <v>1926 A093547, Topical Oxygen and Diabetic Foot Ulcers 2 (TODFU2)</v>
          </cell>
          <cell r="K622" t="str">
            <v>B9000 Error Suspense - R.S.S.</v>
          </cell>
        </row>
        <row r="623">
          <cell r="G623" t="str">
            <v>1927 A093479, Study M118_Version 1 dated on 14.11.2013</v>
          </cell>
          <cell r="K623" t="str">
            <v>B9001 Error Suspense - Resus Stock</v>
          </cell>
        </row>
        <row r="624">
          <cell r="G624" t="str">
            <v>1928 A093494, Long-Term Safety Extension Study to Sirocco (BORA)</v>
          </cell>
          <cell r="K624" t="str">
            <v>B9002 Error Suspense - Payroll (SPS)</v>
          </cell>
        </row>
        <row r="625">
          <cell r="G625" t="str">
            <v>1930 A093415, FABRY SRT MONO</v>
          </cell>
          <cell r="K625" t="str">
            <v>B9003 Error Suspense Pharm. (Ascribe)</v>
          </cell>
        </row>
        <row r="626">
          <cell r="G626" t="str">
            <v>1932 A093526, Obs study liver transplanted patients given Zutectra &amp;/or Hepatect CP</v>
          </cell>
          <cell r="K626" t="str">
            <v>B9004 Err Suspense Travel Warrants</v>
          </cell>
        </row>
        <row r="627">
          <cell r="G627" t="str">
            <v>1933 Urology Bio-repository</v>
          </cell>
          <cell r="K627" t="str">
            <v>B9006 Error Suspense-Thirsty Work</v>
          </cell>
        </row>
        <row r="628">
          <cell r="G628" t="str">
            <v>1934 CANCAP03</v>
          </cell>
          <cell r="K628" t="str">
            <v>B9008 Sales/Purchase Ledger Suspense</v>
          </cell>
        </row>
        <row r="629">
          <cell r="G629" t="str">
            <v>1935 A093063 Scaphoid Waist Internal Fixation for Fractures (SWIFFT) Trial (v1)</v>
          </cell>
          <cell r="K629" t="str">
            <v>B9009 Error Suspense - Capital</v>
          </cell>
        </row>
        <row r="630">
          <cell r="G630" t="str">
            <v>1938 A093090, EVAS-Global Registry CP-0010 VERSION 1.0</v>
          </cell>
          <cell r="K630" t="str">
            <v>B9100 Material valuation account</v>
          </cell>
        </row>
        <row r="631">
          <cell r="G631" t="str">
            <v>1939 Andrew Mitchell Innovation Prize</v>
          </cell>
          <cell r="K631" t="str">
            <v>B9101 Outside Processing</v>
          </cell>
        </row>
        <row r="632">
          <cell r="G632" t="str">
            <v>1940 A093174, ETTAA- Effective Treatments for Thoracic Aortic Aneurysms</v>
          </cell>
          <cell r="K632" t="str">
            <v>B9102 Maintenance Overhead</v>
          </cell>
        </row>
        <row r="633">
          <cell r="G633" t="str">
            <v>1941 A093459, LEAVO</v>
          </cell>
          <cell r="K633" t="str">
            <v>B9103 Inventory Overhead</v>
          </cell>
        </row>
        <row r="634">
          <cell r="G634" t="str">
            <v>1943 A093313 AWARE II</v>
          </cell>
          <cell r="K634" t="str">
            <v>B9104 Inventory Resources</v>
          </cell>
        </row>
        <row r="635">
          <cell r="G635" t="str">
            <v>1944 A093446 CAM-PlEX</v>
          </cell>
          <cell r="K635" t="str">
            <v>B9105 Inventory Expense</v>
          </cell>
        </row>
        <row r="636">
          <cell r="G636" t="str">
            <v>1945 A093560 Factor X in the prophylaxis of bleeding in Children &lt;12yrs (Ten 02)</v>
          </cell>
          <cell r="K636" t="str">
            <v>B9106 Inventory Encumbrance</v>
          </cell>
        </row>
        <row r="637">
          <cell r="G637" t="str">
            <v>1946 MNDA Project</v>
          </cell>
          <cell r="K637" t="str">
            <v>B9107 Inventory Expense detail</v>
          </cell>
        </row>
        <row r="638">
          <cell r="G638" t="str">
            <v>1947 A093670 EME-TIPAC</v>
          </cell>
          <cell r="K638" t="str">
            <v>B9108 Purchase price variance</v>
          </cell>
        </row>
        <row r="639">
          <cell r="G639" t="str">
            <v>1948 A093755 P3BEP</v>
          </cell>
          <cell r="K639" t="str">
            <v>B9109 Invoice price variance</v>
          </cell>
        </row>
        <row r="640">
          <cell r="G640" t="str">
            <v>1949 A093620 CLEANER 310 3166 in the treatment of venous or mixed leg ulcers</v>
          </cell>
          <cell r="K640" t="str">
            <v>B9110 Sales</v>
          </cell>
        </row>
        <row r="641">
          <cell r="G641" t="str">
            <v>1951 A093463 Neupart</v>
          </cell>
          <cell r="K641" t="str">
            <v>B9111 Cost of Goods Sold</v>
          </cell>
        </row>
        <row r="642">
          <cell r="G642" t="str">
            <v>1952 A093570 BELIEVE</v>
          </cell>
          <cell r="K642" t="str">
            <v>B9112 Cost Variance Account</v>
          </cell>
        </row>
        <row r="643">
          <cell r="G643" t="str">
            <v>1953 A093457 Tralokinumab in severe asthma (STRATOS 2)</v>
          </cell>
          <cell r="K643" t="str">
            <v>B9113 Stock Trading Account</v>
          </cell>
        </row>
        <row r="644">
          <cell r="G644" t="str">
            <v>1954 A093437 Netazepide (YF476) in patients with Barrett's oesophagus version 1</v>
          </cell>
          <cell r="K644" t="str">
            <v>B9114 Receiving Inventory Accrual</v>
          </cell>
        </row>
        <row r="645">
          <cell r="G645" t="str">
            <v>1955 A093685 Sotatercept (ACE-011)</v>
          </cell>
          <cell r="K645" t="str">
            <v>B9200 Expense AP accrual account</v>
          </cell>
        </row>
        <row r="646">
          <cell r="G646" t="str">
            <v>1956 A093416 997HA306-Previously Untreated Patients With Severe Haemophilia A</v>
          </cell>
          <cell r="K646" t="str">
            <v>B9201 AP Liability account</v>
          </cell>
        </row>
        <row r="647">
          <cell r="G647" t="str">
            <v>1958 A093601, Airway Management in cardiac arrest patients (AIRWAYS-2)</v>
          </cell>
          <cell r="K647" t="str">
            <v>B9202 AP Prepayment</v>
          </cell>
        </row>
        <row r="648">
          <cell r="G648" t="str">
            <v>1959 A093395, Benralizumab treatment in moderate to very severe COPD (GALATHEA)</v>
          </cell>
          <cell r="K648" t="str">
            <v>B9203 AP Discount taken</v>
          </cell>
        </row>
        <row r="649">
          <cell r="G649" t="str">
            <v>1960 Independent vascular nurse research account</v>
          </cell>
          <cell r="K649" t="str">
            <v>B9204 AP Clearing account</v>
          </cell>
        </row>
        <row r="650">
          <cell r="G650" t="str">
            <v>1961 A093380 The Quest in Eliminating Tinnitus</v>
          </cell>
          <cell r="K650" t="str">
            <v>B9300 AR Memo Lines - FETAL MED 3</v>
          </cell>
        </row>
        <row r="651">
          <cell r="G651" t="str">
            <v>1962 A093417 FOR-DMD</v>
          </cell>
          <cell r="K651" t="str">
            <v>B9301 AR Memo Lines - FETAL MED 3C</v>
          </cell>
        </row>
        <row r="652">
          <cell r="G652" t="str">
            <v>1963 A094627 MS-STAT2</v>
          </cell>
          <cell r="K652" t="str">
            <v>B9302 AR Memo lines Fetal Med</v>
          </cell>
        </row>
        <row r="653">
          <cell r="G653" t="str">
            <v>1964 A093633 Empagliflozin in patients with Type 1 Diabetes Mellitus (EASE-2)</v>
          </cell>
          <cell r="K653" t="str">
            <v>B9303 Reserve for encumbrance</v>
          </cell>
        </row>
        <row r="654">
          <cell r="G654" t="str">
            <v>1965 A093603 Secondary prevention of stroke in patients with ESUS</v>
          </cell>
          <cell r="K654" t="str">
            <v>B9304 AR Memo Lines - FETAL MED 6</v>
          </cell>
        </row>
        <row r="655">
          <cell r="G655" t="str">
            <v>1966 A093515 Efficacy of Combination Hearing Aid and Sound Generator for Tinnitus</v>
          </cell>
          <cell r="K655" t="str">
            <v>B9305 AR Memo Lines - FETAL MED 7</v>
          </cell>
        </row>
        <row r="656">
          <cell r="G656" t="str">
            <v>1967 A093257 Lacosamide in Subjects ages =4 years to &lt;17 with Epilepsy</v>
          </cell>
          <cell r="K656" t="str">
            <v>B9306 AR Memo Lines - MRI SCAN</v>
          </cell>
        </row>
        <row r="657">
          <cell r="G657" t="str">
            <v>1968 A093728 COPD Breathing Record Study (CBRS)</v>
          </cell>
          <cell r="K657" t="str">
            <v>B9307 AR Memo Lines - MRI SCAN 2</v>
          </cell>
        </row>
        <row r="658">
          <cell r="G658" t="str">
            <v>1969 A093733 CAPE</v>
          </cell>
          <cell r="K658" t="str">
            <v>B9308 AR Memo Lines - MRI SCAN A1</v>
          </cell>
        </row>
        <row r="659">
          <cell r="G659" t="str">
            <v>1970 A093746 Once daily Semaglutide in obese subjects</v>
          </cell>
          <cell r="K659" t="str">
            <v>B9309 AR Memo Lines - MRI SCAN A2</v>
          </cell>
        </row>
        <row r="660">
          <cell r="G660" t="str">
            <v>1971 A093587 RELIEF II</v>
          </cell>
          <cell r="K660" t="str">
            <v>B9310 AR Memo Lines - MRI SCAN A3</v>
          </cell>
        </row>
        <row r="661">
          <cell r="G661" t="str">
            <v>1972 A093689 PROSPER</v>
          </cell>
          <cell r="K661" t="str">
            <v>B9311 AR Memo Lines - MRI SCAN A4</v>
          </cell>
        </row>
        <row r="662">
          <cell r="G662" t="str">
            <v>1973 A093743 BROADEN</v>
          </cell>
          <cell r="K662" t="str">
            <v>B9312 AR Memo Lines - MRI SCAN A5</v>
          </cell>
        </row>
        <row r="663">
          <cell r="G663" t="str">
            <v>1974 Post Doctoral Scientist Post</v>
          </cell>
          <cell r="K663" t="str">
            <v>B9313 AR Memo Lines - PHOTO 1</v>
          </cell>
        </row>
        <row r="664">
          <cell r="G664" t="str">
            <v>1976 A093805 STOPPIT-2</v>
          </cell>
          <cell r="K664" t="str">
            <v>B9314 AR Memo Lines - PHOTO 2</v>
          </cell>
        </row>
        <row r="665">
          <cell r="G665" t="str">
            <v>1977 A093929 RIVAS</v>
          </cell>
          <cell r="K665" t="str">
            <v>B9315 AR Memo Lines - PHOTO 3</v>
          </cell>
        </row>
        <row r="666">
          <cell r="G666" t="str">
            <v>1978 A092894 BASICS</v>
          </cell>
          <cell r="K666" t="str">
            <v>B9316 AR Memo Lines - VIS SCI 3</v>
          </cell>
        </row>
        <row r="667">
          <cell r="G667" t="str">
            <v>1979 Utility of MRI in the assessment of carotid atheroma inflammation - pilot study</v>
          </cell>
          <cell r="K667" t="str">
            <v>B9317 AR Memo Lines - VIS SCI 4</v>
          </cell>
        </row>
        <row r="668">
          <cell r="G668" t="str">
            <v>1980 A093280 CaPP3</v>
          </cell>
          <cell r="K668" t="str">
            <v>B9318 AR Memo Lines - FETAL MED 3M</v>
          </cell>
        </row>
        <row r="669">
          <cell r="G669" t="str">
            <v>1981 A093852 FLIPS</v>
          </cell>
          <cell r="K669" t="str">
            <v>B9319 AR Memo Lines - FETAL MED 3B</v>
          </cell>
        </row>
        <row r="670">
          <cell r="G670" t="str">
            <v>1982 A093649 BMN 270-201</v>
          </cell>
          <cell r="K670" t="str">
            <v>B9320 MRI Scan A6</v>
          </cell>
        </row>
        <row r="671">
          <cell r="G671" t="str">
            <v>1983 CALIBRATE Study</v>
          </cell>
          <cell r="K671" t="str">
            <v>B9321 MRI Scan A7</v>
          </cell>
        </row>
        <row r="672">
          <cell r="G672" t="str">
            <v>1984 A093714 Fabry SRT Mono Extension</v>
          </cell>
          <cell r="K672" t="str">
            <v>B9322 MRI Scan A8</v>
          </cell>
        </row>
        <row r="673">
          <cell r="G673" t="str">
            <v>1985 A093734 PEDAL</v>
          </cell>
          <cell r="K673" t="str">
            <v>B9323 Norwich Union 1</v>
          </cell>
        </row>
        <row r="674">
          <cell r="G674" t="str">
            <v>1986 A093814 COBALT</v>
          </cell>
          <cell r="K674" t="str">
            <v>B9324 Norwich Union 2</v>
          </cell>
        </row>
        <row r="675">
          <cell r="G675" t="str">
            <v>1987 A093837 VOYAGER PAD</v>
          </cell>
          <cell r="K675" t="str">
            <v>B9325 Norwich Union 3</v>
          </cell>
        </row>
        <row r="676">
          <cell r="G676" t="str">
            <v>1988 A093932 SSG XXII</v>
          </cell>
          <cell r="K676" t="str">
            <v>B9326 Norwich Union 4</v>
          </cell>
        </row>
        <row r="677">
          <cell r="G677" t="str">
            <v>1989 CCMR One Trial Excess Treatment Costs</v>
          </cell>
          <cell r="K677" t="str">
            <v>B9327 Norwich Union 5</v>
          </cell>
        </row>
        <row r="678">
          <cell r="G678" t="str">
            <v>1990 SMAPCI Project</v>
          </cell>
          <cell r="K678" t="str">
            <v>B9328 MRI Cmb Lea</v>
          </cell>
        </row>
        <row r="679">
          <cell r="G679" t="str">
            <v>1991 Clinical Academic Internship Programme</v>
          </cell>
          <cell r="K679" t="str">
            <v>B9329 MRI Scan Self Funding</v>
          </cell>
        </row>
        <row r="680">
          <cell r="G680" t="str">
            <v>1992 A093742 ONSET 5</v>
          </cell>
          <cell r="K680" t="str">
            <v>B9330 MRI SCAN A17 - WPA SINGLE SCAN</v>
          </cell>
        </row>
        <row r="681">
          <cell r="G681" t="str">
            <v>1993 Pioneer Trial</v>
          </cell>
          <cell r="K681" t="str">
            <v>B9331 MRI SCAN A18 - WPA TWO PART SCAN</v>
          </cell>
        </row>
        <row r="682">
          <cell r="G682" t="str">
            <v>1994 A093777 PARTNER</v>
          </cell>
          <cell r="K682" t="str">
            <v>B9332 MRI SCAN A19 - WPA COMPLEX MRI SCAN</v>
          </cell>
        </row>
        <row r="683">
          <cell r="G683" t="str">
            <v>1995 A094031 ALTAR</v>
          </cell>
          <cell r="K683" t="str">
            <v>B9333 MRI SCAN 20 WPA GANDOLINUM CONTRAST</v>
          </cell>
        </row>
        <row r="684">
          <cell r="G684" t="str">
            <v>1996 A093756</v>
          </cell>
          <cell r="K684" t="str">
            <v>B9334 MRI SCAN A21</v>
          </cell>
        </row>
        <row r="685">
          <cell r="G685" t="str">
            <v>1997 A093844</v>
          </cell>
          <cell r="K685" t="str">
            <v>B9335 MRI SCAN A22</v>
          </cell>
        </row>
        <row r="686">
          <cell r="G686" t="str">
            <v>1998 A093679 LIFT</v>
          </cell>
          <cell r="K686" t="str">
            <v>B9336 MRI SCAN A23</v>
          </cell>
        </row>
        <row r="687">
          <cell r="G687" t="str">
            <v>1999 Research Grants Archiving</v>
          </cell>
          <cell r="K687" t="str">
            <v>B9337 MRI SCAN A24</v>
          </cell>
        </row>
        <row r="688">
          <cell r="G688" t="str">
            <v>2000 Academic Health Sciences Centre</v>
          </cell>
          <cell r="K688" t="str">
            <v>C9000 Capital - Budget Allocations (Fin. use only)</v>
          </cell>
        </row>
        <row r="689">
          <cell r="G689" t="str">
            <v>2001 HIEC</v>
          </cell>
          <cell r="K689" t="str">
            <v>C9001 Capital Balances b/f (Finance use only)</v>
          </cell>
        </row>
        <row r="690">
          <cell r="G690" t="str">
            <v>2004 AHSN</v>
          </cell>
          <cell r="K690" t="str">
            <v>C9010 Donations/Income</v>
          </cell>
        </row>
        <row r="691">
          <cell r="G691" t="str">
            <v>2005 Cambridge &amp; Peterborough Node EAHSN</v>
          </cell>
          <cell r="K691" t="str">
            <v>C9100 Land Purchses</v>
          </cell>
        </row>
        <row r="692">
          <cell r="G692" t="str">
            <v>2999 PGME Evelyn</v>
          </cell>
          <cell r="K692" t="str">
            <v>C9101 Land Legal Fees</v>
          </cell>
        </row>
        <row r="693">
          <cell r="G693" t="str">
            <v>3000 Acute Medicine</v>
          </cell>
          <cell r="K693" t="str">
            <v>C9102 Land Valuers &amp; Estate Agent Fees</v>
          </cell>
        </row>
        <row r="694">
          <cell r="G694" t="str">
            <v>3001 General Medicine</v>
          </cell>
          <cell r="K694" t="str">
            <v>C9103 Land Garden Materials</v>
          </cell>
        </row>
        <row r="695">
          <cell r="G695" t="str">
            <v>3002 General Paediatrics</v>
          </cell>
          <cell r="K695" t="str">
            <v>C9104 Land External Contracts</v>
          </cell>
        </row>
        <row r="696">
          <cell r="G696" t="str">
            <v>3003 Infectious Diseases</v>
          </cell>
          <cell r="K696" t="str">
            <v>C9200 Building Purchases</v>
          </cell>
        </row>
        <row r="697">
          <cell r="G697" t="str">
            <v>3004 Thoracic Medicine</v>
          </cell>
          <cell r="K697" t="str">
            <v>C9201 Buildings Legal Fees</v>
          </cell>
        </row>
        <row r="698">
          <cell r="G698" t="str">
            <v>3005 Dermatology Medical Staffing</v>
          </cell>
          <cell r="K698" t="str">
            <v>C9202 Buildings Valuers &amp; Estate Agent Fees</v>
          </cell>
        </row>
        <row r="699">
          <cell r="G699" t="str">
            <v>3006 Neurology Medical Staffing</v>
          </cell>
          <cell r="K699" t="str">
            <v>C9203 Buildings Quantity Surveyor Fees</v>
          </cell>
        </row>
        <row r="700">
          <cell r="G700" t="str">
            <v>3007 Cardiology Medical Staffing</v>
          </cell>
          <cell r="K700" t="str">
            <v>C9204 Buildings Architect Fees</v>
          </cell>
        </row>
        <row r="701">
          <cell r="G701" t="str">
            <v>3008 Rheumatology</v>
          </cell>
          <cell r="K701" t="str">
            <v>C9205 Buildings Services Engineer Fees</v>
          </cell>
        </row>
        <row r="702">
          <cell r="G702" t="str">
            <v>3010 Clinical Pharmacology</v>
          </cell>
          <cell r="K702" t="str">
            <v>C9206 Building Inspector Fees</v>
          </cell>
        </row>
        <row r="703">
          <cell r="G703" t="str">
            <v>3011 Care of the Elderly</v>
          </cell>
          <cell r="K703" t="str">
            <v>C9207 Buildings Design Team Fees</v>
          </cell>
        </row>
        <row r="704">
          <cell r="G704" t="str">
            <v>3012 Medical Oncology Medical Staffing</v>
          </cell>
          <cell r="K704" t="str">
            <v>C9208 Buildings Project Team Fees</v>
          </cell>
        </row>
        <row r="705">
          <cell r="G705" t="str">
            <v>3013 Metabolic Medicine Medical Staffing</v>
          </cell>
          <cell r="K705" t="str">
            <v>C9209 Buildings Small Works</v>
          </cell>
        </row>
        <row r="706">
          <cell r="G706" t="str">
            <v>3014 Clinical Neurophysiology Medical Staffing</v>
          </cell>
          <cell r="K706" t="str">
            <v>C9210 Buildings External Contracts</v>
          </cell>
        </row>
        <row r="707">
          <cell r="G707" t="str">
            <v>3015 Renal Medicine</v>
          </cell>
          <cell r="K707" t="str">
            <v>C9211 Buildings Planning Fees</v>
          </cell>
        </row>
        <row r="708">
          <cell r="G708" t="str">
            <v>3016 Nuclear Medicine Medical Staffing</v>
          </cell>
          <cell r="K708" t="str">
            <v>C9212 Buildings Consultancy Fees</v>
          </cell>
        </row>
        <row r="709">
          <cell r="G709" t="str">
            <v>3017 Endocrinology and Diabetes Medical Staffing</v>
          </cell>
          <cell r="K709" t="str">
            <v>C9213 Buildings CDMC Fees</v>
          </cell>
        </row>
        <row r="710">
          <cell r="G710" t="str">
            <v>3018 Gastroenterology</v>
          </cell>
          <cell r="K710" t="str">
            <v>C9214 Buildings Structural Engineer</v>
          </cell>
        </row>
        <row r="711">
          <cell r="G711" t="str">
            <v>3019 Transplant Medical Staffing</v>
          </cell>
          <cell r="K711" t="str">
            <v>C9215 Buildings Electrical Installations</v>
          </cell>
        </row>
        <row r="712">
          <cell r="G712" t="str">
            <v>3020 Clinical Genetics Medical Staffing</v>
          </cell>
          <cell r="K712" t="str">
            <v>C9216 Buildings Removal Costs</v>
          </cell>
        </row>
        <row r="713">
          <cell r="G713" t="str">
            <v>3021 General Surgery Medical Staffing</v>
          </cell>
          <cell r="K713" t="str">
            <v>C9300 Equipment S/L Radiology Equipment</v>
          </cell>
        </row>
        <row r="714">
          <cell r="G714" t="str">
            <v>3022 Paediatric Surgery Medical Staffing</v>
          </cell>
          <cell r="K714" t="str">
            <v>C9301 Equipment S/L Lab Equipment</v>
          </cell>
        </row>
        <row r="715">
          <cell r="G715" t="str">
            <v>3023 Ear, Nose and Throat Medical Staffing</v>
          </cell>
          <cell r="K715" t="str">
            <v>C9302 Equipment S/L Medical Equipment</v>
          </cell>
        </row>
        <row r="716">
          <cell r="G716" t="str">
            <v>3024 Trauma and Orthopaedics Medical Staffing</v>
          </cell>
          <cell r="K716" t="str">
            <v>C9303 Equipment S/L X-Ray Tubes</v>
          </cell>
        </row>
        <row r="717">
          <cell r="G717" t="str">
            <v>3025 Ophthalmology Medical Staffing</v>
          </cell>
          <cell r="K717" t="str">
            <v>C9304 Equipment S/L Mechanical Equipment</v>
          </cell>
        </row>
        <row r="718">
          <cell r="G718" t="str">
            <v>3026 Cancer Medical Staffing</v>
          </cell>
          <cell r="K718" t="str">
            <v>C9305 Equipment S/L Electrical Equipment</v>
          </cell>
        </row>
        <row r="719">
          <cell r="G719" t="str">
            <v>3027 Urology Medical Staffing</v>
          </cell>
          <cell r="K719" t="str">
            <v>C9310 Equipment S/L Project Team Fees</v>
          </cell>
        </row>
        <row r="720">
          <cell r="G720" t="str">
            <v>3028 Plastic Surgery Medical Staffing</v>
          </cell>
          <cell r="K720" t="str">
            <v>C9400 Equipment M/L Radiology Equipment</v>
          </cell>
        </row>
        <row r="721">
          <cell r="G721" t="str">
            <v>3029 Cardio-Thoracic Surgery</v>
          </cell>
          <cell r="K721" t="str">
            <v>C9401 Equipment M/L Lab Equipment</v>
          </cell>
        </row>
        <row r="722">
          <cell r="G722" t="str">
            <v>3030 ED (EAU)</v>
          </cell>
          <cell r="K722" t="str">
            <v>C9402 Equipment M/L Medical Equipment</v>
          </cell>
        </row>
        <row r="723">
          <cell r="G723" t="str">
            <v>3031 Neurosurgery Medical Staffing</v>
          </cell>
          <cell r="K723" t="str">
            <v>C9404 Equipment M/L Mechanical Equipment</v>
          </cell>
        </row>
        <row r="724">
          <cell r="G724" t="str">
            <v>3032 N.C.C.U.</v>
          </cell>
          <cell r="K724" t="str">
            <v>C9405 Equipment M/L Electrical Equipment</v>
          </cell>
        </row>
        <row r="725">
          <cell r="G725" t="str">
            <v>3033 Gynaecological Oncology Medical Staffing</v>
          </cell>
          <cell r="K725" t="str">
            <v>C9410 Equipment M/L Project Team Fees</v>
          </cell>
        </row>
        <row r="726">
          <cell r="G726" t="str">
            <v>3034 Intensive Care</v>
          </cell>
          <cell r="K726" t="str">
            <v>C9500 Equipment L/L Radiology Equipment</v>
          </cell>
        </row>
        <row r="727">
          <cell r="G727" t="str">
            <v>3035 Neo Natal Unit</v>
          </cell>
          <cell r="K727" t="str">
            <v>C9501 Equipment L/L Lab Equipment</v>
          </cell>
        </row>
        <row r="728">
          <cell r="G728" t="str">
            <v>3036 Haematological Oncology Medical Staffing</v>
          </cell>
          <cell r="K728" t="str">
            <v>C9502 Equipment L/L Medical Equipment</v>
          </cell>
        </row>
        <row r="729">
          <cell r="G729" t="str">
            <v>3037 Clinical Oncology Medical Staffing</v>
          </cell>
          <cell r="K729" t="str">
            <v>C9504 Equipment L/L Mechanical Equipment</v>
          </cell>
        </row>
        <row r="730">
          <cell r="G730" t="str">
            <v>3038 Stroke Medicine Medical Staffing</v>
          </cell>
          <cell r="K730" t="str">
            <v>C9505 Equipment L/L Electrical Equipment</v>
          </cell>
        </row>
        <row r="731">
          <cell r="G731" t="str">
            <v>3039 Vascular Surgery Medical Staffing</v>
          </cell>
          <cell r="K731" t="str">
            <v>C9510 Equipment L/L Project Team Fees</v>
          </cell>
        </row>
        <row r="732">
          <cell r="G732" t="str">
            <v>3040 Obstetrics and Gynaecology</v>
          </cell>
          <cell r="K732" t="str">
            <v>C9600 Transport Vehicles</v>
          </cell>
        </row>
        <row r="733">
          <cell r="G733" t="str">
            <v>3042 HPB</v>
          </cell>
          <cell r="K733" t="str">
            <v>C9700 IT Office Equipment</v>
          </cell>
        </row>
        <row r="734">
          <cell r="G734" t="str">
            <v>3043 Public Health Medical Staffing</v>
          </cell>
          <cell r="K734" t="str">
            <v>C9703 IT Implementation (non-network)</v>
          </cell>
        </row>
        <row r="735">
          <cell r="G735" t="str">
            <v>3045 Division A Maternity Leave</v>
          </cell>
          <cell r="K735" t="str">
            <v>C9750 IT Network Equipment</v>
          </cell>
        </row>
        <row r="736">
          <cell r="G736" t="str">
            <v>3046 Paediatric Diabetes &amp; Endocrinology</v>
          </cell>
          <cell r="K736" t="str">
            <v>C9751 IT Network Points &amp; Telephone Installations</v>
          </cell>
        </row>
        <row r="737">
          <cell r="G737" t="str">
            <v>3047 PICU - Medical Staffing</v>
          </cell>
          <cell r="K737" t="str">
            <v>C9752 IT Network Installation Works</v>
          </cell>
        </row>
        <row r="738">
          <cell r="G738" t="str">
            <v>3048 Paediatric Oncology</v>
          </cell>
          <cell r="K738" t="str">
            <v>C9753 IT Network Project Team Fees/Implementation</v>
          </cell>
        </row>
        <row r="739">
          <cell r="G739" t="str">
            <v>3049 Paediatric Neurology</v>
          </cell>
          <cell r="K739" t="str">
            <v>C9800 F&amp;F Soft Furnishings</v>
          </cell>
        </row>
        <row r="740">
          <cell r="G740" t="str">
            <v>3051 Paediatric Trauma and Orthopaedics</v>
          </cell>
          <cell r="K740" t="str">
            <v>C9850 F&amp;F Furniture</v>
          </cell>
        </row>
        <row r="741">
          <cell r="G741" t="str">
            <v>3052 General Psychiatry</v>
          </cell>
          <cell r="K741" t="str">
            <v>C9900 Intangibles Software Licences</v>
          </cell>
        </row>
        <row r="742">
          <cell r="G742" t="str">
            <v>3061 Oral Surgery Medical Staffing</v>
          </cell>
          <cell r="K742" t="str">
            <v>C9920 Intangibles Licences &amp; Trademarks</v>
          </cell>
        </row>
        <row r="743">
          <cell r="G743" t="str">
            <v>3062 Orthodontics Medical Staffing</v>
          </cell>
          <cell r="K743" t="str">
            <v>C9930 Intangibles Patents</v>
          </cell>
        </row>
        <row r="744">
          <cell r="G744" t="str">
            <v>3072 Chemical Pathology</v>
          </cell>
          <cell r="K744" t="str">
            <v>C9940 Intangibles Development Expenditure</v>
          </cell>
        </row>
        <row r="745">
          <cell r="G745" t="str">
            <v>3073 Haematology Medical Staffing</v>
          </cell>
          <cell r="K745" t="str">
            <v>C9941 	Implementation Costs</v>
          </cell>
        </row>
        <row r="746">
          <cell r="G746" t="str">
            <v>3074 Histopathology Medical Staffing</v>
          </cell>
          <cell r="K746" t="str">
            <v>C9942 	Internal Resource Directed to Project from Divisions and Support Services</v>
          </cell>
        </row>
        <row r="747">
          <cell r="G747" t="str">
            <v>3075 Medical Microbiology Medical Staffing</v>
          </cell>
          <cell r="K747" t="str">
            <v>C9943 	External Programme Management Support</v>
          </cell>
        </row>
        <row r="748">
          <cell r="G748" t="str">
            <v>3076 Neuropathology Medical Staffing</v>
          </cell>
          <cell r="K748" t="str">
            <v>C9944 	External Assurance to Programme and Board of Directors</v>
          </cell>
        </row>
        <row r="749">
          <cell r="G749" t="str">
            <v>3077 Immuno-Pathology</v>
          </cell>
          <cell r="K749" t="str">
            <v>C9945 	Project Office Accommodation including Electricity, Water, Telephone Charges etc.</v>
          </cell>
        </row>
        <row r="750">
          <cell r="G750" t="str">
            <v>3078 Haematology Consultant Medical Staffing</v>
          </cell>
          <cell r="K750" t="str">
            <v>C9946 Legal</v>
          </cell>
        </row>
        <row r="751">
          <cell r="G751" t="str">
            <v>3080 Radiology Medical Staffing</v>
          </cell>
          <cell r="K751" t="str">
            <v>C9947 Travel for Training</v>
          </cell>
        </row>
        <row r="752">
          <cell r="G752" t="str">
            <v>3081 Breast Surgery Medical Staffing</v>
          </cell>
          <cell r="K752" t="str">
            <v>C9948 Communications/Events and External Facilities Budget</v>
          </cell>
        </row>
        <row r="753">
          <cell r="G753" t="str">
            <v>3084 Rehabilitation Medical Staffing</v>
          </cell>
          <cell r="K753" t="str">
            <v>C9949 Training PC Costs</v>
          </cell>
        </row>
        <row r="754">
          <cell r="G754" t="str">
            <v>3085 Allergy</v>
          </cell>
          <cell r="K754" t="str">
            <v>D7001 Surgery 0708 start year</v>
          </cell>
        </row>
        <row r="755">
          <cell r="G755" t="str">
            <v>3089 GP Foundation Trainees</v>
          </cell>
          <cell r="K755" t="str">
            <v>D7002 Childrens 0708 start year</v>
          </cell>
        </row>
        <row r="756">
          <cell r="G756" t="str">
            <v>3091 Anaesthetics</v>
          </cell>
          <cell r="K756" t="str">
            <v>D7003 PHGU 0708 start year</v>
          </cell>
        </row>
        <row r="757">
          <cell r="G757" t="str">
            <v>3093 Occupational Health Medical Staffing</v>
          </cell>
          <cell r="K757" t="str">
            <v>D7004 Neuro 0708 start year</v>
          </cell>
        </row>
        <row r="758">
          <cell r="G758" t="str">
            <v>3094 Palliative Care</v>
          </cell>
          <cell r="K758" t="str">
            <v>D7005 Womens 0708 start year</v>
          </cell>
        </row>
        <row r="759">
          <cell r="G759" t="str">
            <v>3096 Medical Locum booking</v>
          </cell>
          <cell r="K759" t="str">
            <v>D7006 Pathology 0708 start year</v>
          </cell>
        </row>
        <row r="760">
          <cell r="G760" t="str">
            <v>3097 General Medical</v>
          </cell>
          <cell r="K760" t="str">
            <v>D7007 Oncology 0708 start year</v>
          </cell>
        </row>
        <row r="761">
          <cell r="G761" t="str">
            <v>3098 Medical Staffing</v>
          </cell>
          <cell r="K761" t="str">
            <v>D7008 Periops 0708 start year</v>
          </cell>
        </row>
        <row r="762">
          <cell r="G762" t="str">
            <v>3099 Hepatology</v>
          </cell>
          <cell r="K762" t="str">
            <v>D7009 Medical Staffing 0708 start year</v>
          </cell>
        </row>
        <row r="763">
          <cell r="G763" t="str">
            <v>3101 Medical Director's Office</v>
          </cell>
          <cell r="K763" t="str">
            <v>D7010 Transplant 0708 start year</v>
          </cell>
        </row>
        <row r="764">
          <cell r="G764" t="str">
            <v>3103 HPB Medical Staffing</v>
          </cell>
          <cell r="K764" t="str">
            <v>D7011 Pharmacy 0708 start year</v>
          </cell>
        </row>
        <row r="765">
          <cell r="G765" t="str">
            <v>3104 Primary Care Liaison</v>
          </cell>
          <cell r="K765" t="str">
            <v>D7012 Information Budget</v>
          </cell>
        </row>
        <row r="766">
          <cell r="G766" t="str">
            <v>3105 Guardian Administrator</v>
          </cell>
          <cell r="K766" t="str">
            <v>D7013 Medicine 0708 start year</v>
          </cell>
        </row>
        <row r="767">
          <cell r="G767" t="str">
            <v>3199 PGME Simulation Centre</v>
          </cell>
          <cell r="K767" t="str">
            <v>D7014 Medical Physics 0708 start year</v>
          </cell>
        </row>
        <row r="768">
          <cell r="G768" t="str">
            <v>3200 Pharmacy - Drugs</v>
          </cell>
          <cell r="K768" t="str">
            <v>D7015 Estates 0708 start year</v>
          </cell>
        </row>
        <row r="769">
          <cell r="G769" t="str">
            <v>3202 EAU3 - Ambulatory Care Unit</v>
          </cell>
          <cell r="K769" t="str">
            <v>D7016 HR 0708 start year</v>
          </cell>
        </row>
        <row r="770">
          <cell r="G770" t="str">
            <v>3203 EAU 5 - Medical Short Stay Emergency Unit (MSEU)</v>
          </cell>
          <cell r="K770" t="str">
            <v>D7017 Finance 0708 start year</v>
          </cell>
        </row>
        <row r="771">
          <cell r="G771" t="str">
            <v>3204 Discharge Lounge - ACUT</v>
          </cell>
          <cell r="K771" t="str">
            <v>D7018 EAU 0708 start year</v>
          </cell>
        </row>
        <row r="772">
          <cell r="G772" t="str">
            <v>3210 Clinical School Library</v>
          </cell>
          <cell r="K772" t="str">
            <v>D7019 Radiology 0708 start year</v>
          </cell>
        </row>
        <row r="773">
          <cell r="G773" t="str">
            <v>3211 University CEAs</v>
          </cell>
          <cell r="K773" t="str">
            <v>D7020 Therapies &amp; DSA 0708 start year</v>
          </cell>
        </row>
        <row r="774">
          <cell r="G774" t="str">
            <v>3212 Medicine Healthcare at Home</v>
          </cell>
          <cell r="K774" t="str">
            <v>D7021 Nurse Management 0708 start year</v>
          </cell>
        </row>
        <row r="775">
          <cell r="G775" t="str">
            <v>3213 Pleural Service</v>
          </cell>
          <cell r="K775" t="str">
            <v>D7022 Management 0708 start year</v>
          </cell>
        </row>
        <row r="776">
          <cell r="G776" t="str">
            <v>3214 HIV Service</v>
          </cell>
          <cell r="K776" t="str">
            <v>D7023 Operations centre 0708 start year</v>
          </cell>
        </row>
        <row r="777">
          <cell r="G777" t="str">
            <v>3215 Ward N2</v>
          </cell>
          <cell r="K777" t="str">
            <v>D7024 Director of Operations 0708 start year</v>
          </cell>
        </row>
        <row r="778">
          <cell r="G778" t="str">
            <v>3217 Integrated Services Management</v>
          </cell>
          <cell r="K778" t="str">
            <v>D7025 Other Income Budget</v>
          </cell>
        </row>
        <row r="779">
          <cell r="G779" t="str">
            <v>3218 Ward C7 – General Medicine</v>
          </cell>
          <cell r="K779" t="str">
            <v>D7026 Blood Products 0708 starte budget</v>
          </cell>
        </row>
        <row r="780">
          <cell r="G780" t="str">
            <v>3219 STP Hosted Team</v>
          </cell>
          <cell r="K780" t="str">
            <v>D7027 CRF/CIW 0708 start year budget</v>
          </cell>
        </row>
        <row r="781">
          <cell r="G781" t="str">
            <v>3220 CRN Division 4 - Neuro</v>
          </cell>
          <cell r="K781" t="str">
            <v>D7028 Transport start of year budget</v>
          </cell>
        </row>
        <row r="782">
          <cell r="G782" t="str">
            <v>3221 NIHR CDRF-2015-01-014 L Southby</v>
          </cell>
          <cell r="K782" t="str">
            <v>D7029 Chgs from other NHS Org start year budget</v>
          </cell>
        </row>
        <row r="783">
          <cell r="G783" t="str">
            <v>3222 CRN Division 3 - Women and Children</v>
          </cell>
          <cell r="K783" t="str">
            <v>D7030 Lease Costs - Start Year Budget</v>
          </cell>
        </row>
        <row r="784">
          <cell r="G784" t="str">
            <v>3223 Sonar Study (95145)</v>
          </cell>
          <cell r="K784" t="str">
            <v>D7031 Central I&amp;E Budget</v>
          </cell>
        </row>
        <row r="785">
          <cell r="G785" t="str">
            <v>3224 NIHR RfPB PB-PG-0816-20027 PHOENIX</v>
          </cell>
          <cell r="K785" t="str">
            <v>D7032 Nursing Budget</v>
          </cell>
        </row>
        <row r="786">
          <cell r="G786" t="str">
            <v>3225 CUH RCF Allocation: Paediatrics</v>
          </cell>
          <cell r="K786" t="str">
            <v>D7051 Central Income</v>
          </cell>
        </row>
        <row r="787">
          <cell r="G787" t="str">
            <v>3226 Major Trauma Ward</v>
          </cell>
          <cell r="K787" t="str">
            <v>D7080 Reserves</v>
          </cell>
        </row>
        <row r="788">
          <cell r="G788" t="str">
            <v>3227 Urgent Treatment Centre</v>
          </cell>
          <cell r="K788" t="str">
            <v>D7081 Non-EBITDA Budget Upload</v>
          </cell>
        </row>
        <row r="789">
          <cell r="G789" t="str">
            <v>3260 University of Cambridge</v>
          </cell>
          <cell r="K789" t="str">
            <v>D8101 Upper GI Centralisation</v>
          </cell>
        </row>
        <row r="790">
          <cell r="G790" t="str">
            <v>3261 Royal Voluntary Service</v>
          </cell>
          <cell r="K790" t="str">
            <v>D8102 Hepatobiliary</v>
          </cell>
        </row>
        <row r="791">
          <cell r="G791" t="str">
            <v>3262 Medirest</v>
          </cell>
          <cell r="K791" t="str">
            <v>D8103 Urology IOG</v>
          </cell>
        </row>
        <row r="792">
          <cell r="G792" t="str">
            <v>3263 Fresenius</v>
          </cell>
          <cell r="K792" t="str">
            <v>D8104 Booked Admissions</v>
          </cell>
        </row>
        <row r="793">
          <cell r="G793" t="str">
            <v>3264 Medical Research Council</v>
          </cell>
          <cell r="K793" t="str">
            <v>D8105 EAU Start up</v>
          </cell>
        </row>
        <row r="794">
          <cell r="G794" t="str">
            <v>3265 tPP Transition - Rechargeable Costs (non-CUH)</v>
          </cell>
          <cell r="K794" t="str">
            <v>D8106 C10 3 additional beds</v>
          </cell>
        </row>
        <row r="795">
          <cell r="G795" t="str">
            <v>3266 Public Health England</v>
          </cell>
          <cell r="K795" t="str">
            <v>D8107 BMT Additional Scientist post</v>
          </cell>
        </row>
        <row r="796">
          <cell r="G796" t="str">
            <v>3267 Artificial Eye Partnership</v>
          </cell>
          <cell r="K796" t="str">
            <v>D8108 7th and 8th Linear Accelerator</v>
          </cell>
        </row>
        <row r="797">
          <cell r="G797" t="str">
            <v>3268 Compass Group</v>
          </cell>
          <cell r="K797" t="str">
            <v>D8109 Cardiology (Thromobysis etc)</v>
          </cell>
        </row>
        <row r="798">
          <cell r="G798" t="str">
            <v>3269 Division D Maternity Leave</v>
          </cell>
          <cell r="K798" t="str">
            <v>D8110 MAU</v>
          </cell>
        </row>
        <row r="799">
          <cell r="G799" t="str">
            <v>3289 Infusion Service</v>
          </cell>
          <cell r="K799" t="str">
            <v>D8111 Hepatology</v>
          </cell>
        </row>
        <row r="800">
          <cell r="G800" t="str">
            <v>3290 Ward D7 – Diabetes &amp; Endocrinology</v>
          </cell>
          <cell r="K800" t="str">
            <v>D8112 Allergy</v>
          </cell>
        </row>
        <row r="801">
          <cell r="G801" t="str">
            <v>3291 HPV Network</v>
          </cell>
          <cell r="K801" t="str">
            <v>D8113 Blood Tracking</v>
          </cell>
        </row>
        <row r="802">
          <cell r="G802" t="str">
            <v>3292 tPP Loss on Joint Arrangements</v>
          </cell>
          <cell r="K802" t="str">
            <v>D8114 3rd MRI</v>
          </cell>
        </row>
        <row r="803">
          <cell r="G803" t="str">
            <v>3293 Severe Insulin Resistance Diabetes Service</v>
          </cell>
          <cell r="K803" t="str">
            <v>D8115 Pharmacists</v>
          </cell>
        </row>
        <row r="804">
          <cell r="G804" t="str">
            <v>3294 CUH RCF Allocation: Medicine</v>
          </cell>
          <cell r="K804" t="str">
            <v>D8116 Clinical Trials Office</v>
          </cell>
        </row>
        <row r="805">
          <cell r="G805" t="str">
            <v>3295 Endocrinology</v>
          </cell>
          <cell r="K805" t="str">
            <v>D8117 CBCU Funding (Clinical School IT)</v>
          </cell>
        </row>
        <row r="806">
          <cell r="G806" t="str">
            <v>3296 Obesity</v>
          </cell>
          <cell r="K806" t="str">
            <v>D8118 NPfIT</v>
          </cell>
        </row>
        <row r="807">
          <cell r="G807" t="str">
            <v>3297 Blood Sciences Reception</v>
          </cell>
          <cell r="K807" t="str">
            <v>D8119 Cambridge Eye Unit</v>
          </cell>
        </row>
        <row r="808">
          <cell r="G808" t="str">
            <v>3298 R2</v>
          </cell>
          <cell r="K808" t="str">
            <v>D8120 BAPM Standards</v>
          </cell>
        </row>
        <row r="809">
          <cell r="G809" t="str">
            <v>3299 Stroke Support Services</v>
          </cell>
          <cell r="K809" t="str">
            <v>D8121 IVF</v>
          </cell>
        </row>
        <row r="810">
          <cell r="G810" t="str">
            <v>3300 Stroke Telemedicine</v>
          </cell>
          <cell r="K810" t="str">
            <v>D8122 ANTS-24/7</v>
          </cell>
        </row>
        <row r="811">
          <cell r="G811" t="str">
            <v>3301 Stroke Bleep</v>
          </cell>
          <cell r="K811" t="str">
            <v>D8201 Saturday/Evening clinics</v>
          </cell>
        </row>
        <row r="812">
          <cell r="G812" t="str">
            <v>3303 Digestive Diseases Specialist Nurses</v>
          </cell>
          <cell r="K812" t="str">
            <v>D8202 Surgical Daycase Unit</v>
          </cell>
        </row>
        <row r="813">
          <cell r="G813" t="str">
            <v>3306 Cardiac Rehabilitation</v>
          </cell>
          <cell r="K813" t="str">
            <v>D8203 Private Sector</v>
          </cell>
        </row>
        <row r="814">
          <cell r="G814" t="str">
            <v>3308 Resuscitation Services</v>
          </cell>
          <cell r="K814" t="str">
            <v>D8204 Oncology Day Unit expansion</v>
          </cell>
        </row>
        <row r="815">
          <cell r="G815" t="str">
            <v>3310 Acute ACP's</v>
          </cell>
          <cell r="K815" t="str">
            <v>D8205 NICU 4 Additional cots</v>
          </cell>
        </row>
        <row r="816">
          <cell r="G816" t="str">
            <v>3312 Ward F4 - DME</v>
          </cell>
          <cell r="K816" t="str">
            <v>D8206 Dermatology Consultant</v>
          </cell>
        </row>
        <row r="817">
          <cell r="G817" t="str">
            <v>3313 G4 - DME</v>
          </cell>
          <cell r="K817" t="str">
            <v>D8207 Interventional Bronchoscopy</v>
          </cell>
        </row>
        <row r="818">
          <cell r="G818" t="str">
            <v>3314 G6 - DME</v>
          </cell>
          <cell r="K818" t="str">
            <v>D8208 Paediatric Diabetes</v>
          </cell>
        </row>
        <row r="819">
          <cell r="G819" t="str">
            <v>3319 SAFE - Specialised Assessment of Frail Elderly</v>
          </cell>
          <cell r="K819" t="str">
            <v>D8209 HpB Transplant</v>
          </cell>
        </row>
        <row r="820">
          <cell r="G820" t="str">
            <v>3321 Neuro Critical Care Unit</v>
          </cell>
          <cell r="K820" t="str">
            <v>D8210 Paediatric Pathology</v>
          </cell>
        </row>
        <row r="821">
          <cell r="G821" t="str">
            <v>3322 Ward A3</v>
          </cell>
          <cell r="K821" t="str">
            <v>D8211 Safer Childbirth</v>
          </cell>
        </row>
        <row r="822">
          <cell r="G822" t="str">
            <v>3323 Ward A4</v>
          </cell>
          <cell r="K822" t="str">
            <v>D8212 Emergency Gynaecology</v>
          </cell>
        </row>
        <row r="823">
          <cell r="G823" t="str">
            <v>3324 Ward A5</v>
          </cell>
          <cell r="K823" t="str">
            <v>D8213 Enhancing GP Direct Acess Service</v>
          </cell>
        </row>
        <row r="824">
          <cell r="G824" t="str">
            <v>3325 Lewin Stroke &amp; Rehab</v>
          </cell>
          <cell r="K824" t="str">
            <v>D8214 Devices</v>
          </cell>
        </row>
        <row r="825">
          <cell r="G825" t="str">
            <v>3326 Limbs</v>
          </cell>
          <cell r="K825" t="str">
            <v>D8215 Excluded Drugs</v>
          </cell>
        </row>
        <row r="826">
          <cell r="G826" t="str">
            <v>3329 Neurosurgery Admin</v>
          </cell>
          <cell r="K826" t="str">
            <v>D8251 4th Urologist</v>
          </cell>
        </row>
        <row r="827">
          <cell r="G827" t="str">
            <v>3331 Ward C10</v>
          </cell>
          <cell r="K827" t="str">
            <v>D8252 Colorectal Consultant</v>
          </cell>
        </row>
        <row r="828">
          <cell r="G828" t="str">
            <v>3332 Ward D10 - Infect Diseases, C Diff</v>
          </cell>
          <cell r="K828" t="str">
            <v>D8253 Maxillofacial Surgeon</v>
          </cell>
        </row>
        <row r="829">
          <cell r="G829" t="str">
            <v>3333 Ward R3</v>
          </cell>
          <cell r="K829" t="str">
            <v>D8254 MAU Consultant</v>
          </cell>
        </row>
        <row r="830">
          <cell r="G830" t="str">
            <v>3334 Ward D9</v>
          </cell>
          <cell r="K830" t="str">
            <v>D8255 DME Consultant</v>
          </cell>
        </row>
        <row r="831">
          <cell r="G831" t="str">
            <v>3335 Chronic Disease Service- Oncology</v>
          </cell>
          <cell r="K831" t="str">
            <v>D8256 Physicians</v>
          </cell>
        </row>
        <row r="832">
          <cell r="G832" t="str">
            <v>3336 Oncology Day Unit</v>
          </cell>
          <cell r="K832" t="str">
            <v>D8257 3rd Mobile Theatre Anaesthetist</v>
          </cell>
        </row>
        <row r="833">
          <cell r="G833" t="str">
            <v>3339 Clinical Oncology - Unit Admin</v>
          </cell>
          <cell r="K833" t="str">
            <v>D8258 Spinal Surgery</v>
          </cell>
        </row>
        <row r="834">
          <cell r="G834" t="str">
            <v>3340 Oncology Salary Recharges - CCTC</v>
          </cell>
          <cell r="K834" t="str">
            <v>D8259 HCAI Washable Keyboards</v>
          </cell>
        </row>
        <row r="835">
          <cell r="G835" t="str">
            <v>3342 Nutrition</v>
          </cell>
          <cell r="K835" t="str">
            <v>D8260 EAU Improved Emergency Pathway</v>
          </cell>
        </row>
        <row r="836">
          <cell r="G836" t="str">
            <v>3343 Diabetes</v>
          </cell>
          <cell r="K836" t="str">
            <v>D8261 Bowel Cancer Screening Project</v>
          </cell>
        </row>
        <row r="837">
          <cell r="G837" t="str">
            <v>3344 Diabetes In-Patient Attending Team</v>
          </cell>
          <cell r="K837" t="str">
            <v>D8262 Med Physics recharges R&amp;D Inc</v>
          </cell>
        </row>
        <row r="838">
          <cell r="G838" t="str">
            <v>3347 Delayed Transfer Department</v>
          </cell>
          <cell r="K838" t="str">
            <v>D8263 PICU Consultant</v>
          </cell>
        </row>
        <row r="839">
          <cell r="G839" t="str">
            <v>3348 Ward C5 - Renal and General Medicine</v>
          </cell>
          <cell r="K839" t="str">
            <v>D8264 Paediatric Surgery</v>
          </cell>
        </row>
        <row r="840">
          <cell r="G840" t="str">
            <v>3350 Vasculitis and Renal Nurse Specialists</v>
          </cell>
          <cell r="K840" t="str">
            <v>D8265 MSK</v>
          </cell>
        </row>
        <row r="841">
          <cell r="G841" t="str">
            <v>3351 Haemophilia &amp; Thrombophilia</v>
          </cell>
          <cell r="K841" t="str">
            <v>D8301 Pay Inflation</v>
          </cell>
        </row>
        <row r="842">
          <cell r="G842" t="str">
            <v>3353 Multiple Sclerosis</v>
          </cell>
          <cell r="K842" t="str">
            <v>D8302 Non Pay Inflation</v>
          </cell>
        </row>
        <row r="843">
          <cell r="G843" t="str">
            <v>3354 Lung Function Clinic</v>
          </cell>
          <cell r="K843" t="str">
            <v>D8303 Income Inflation</v>
          </cell>
        </row>
        <row r="844">
          <cell r="G844" t="str">
            <v>3358 Hepatology OP</v>
          </cell>
          <cell r="K844" t="str">
            <v>D8304 Investment Board Surplus</v>
          </cell>
        </row>
        <row r="845">
          <cell r="G845" t="str">
            <v>3359 Nephrology OP</v>
          </cell>
          <cell r="K845" t="str">
            <v>D8401 Genetics</v>
          </cell>
        </row>
        <row r="846">
          <cell r="G846" t="str">
            <v>3360 CRF: Core</v>
          </cell>
          <cell r="K846" t="str">
            <v>D8402 Saturday Waiting List</v>
          </cell>
        </row>
        <row r="847">
          <cell r="G847" t="str">
            <v>3361 Palliative Care</v>
          </cell>
          <cell r="K847" t="str">
            <v>D8403 Multiple Sclerosis</v>
          </cell>
        </row>
        <row r="848">
          <cell r="G848" t="str">
            <v>3362 Gen Medicine OP</v>
          </cell>
          <cell r="K848" t="str">
            <v>D8405 WACN - Addenbrookes share</v>
          </cell>
        </row>
        <row r="849">
          <cell r="G849" t="str">
            <v>3363 Oasis Centre</v>
          </cell>
          <cell r="K849" t="str">
            <v>D8406 Energy</v>
          </cell>
        </row>
        <row r="850">
          <cell r="G850" t="str">
            <v>3364 Cancer Outpatient Clinic</v>
          </cell>
          <cell r="K850" t="str">
            <v>D8407 Agenda for Change</v>
          </cell>
        </row>
        <row r="851">
          <cell r="G851" t="str">
            <v>3365 D6 Haematology Inpatient Ward</v>
          </cell>
          <cell r="K851" t="str">
            <v>D8408 CIP</v>
          </cell>
        </row>
        <row r="852">
          <cell r="G852" t="str">
            <v>3366 Oncology CNS</v>
          </cell>
          <cell r="K852" t="str">
            <v>D8409 ukgtn Anglia Consortium</v>
          </cell>
        </row>
        <row r="853">
          <cell r="G853" t="str">
            <v>3367 Ward K2 - Cardiac Angiography</v>
          </cell>
          <cell r="K853" t="str">
            <v>D8410 CRB</v>
          </cell>
        </row>
        <row r="854">
          <cell r="G854" t="str">
            <v>3368 Ward L2</v>
          </cell>
          <cell r="K854" t="str">
            <v>D8411 Buildings Insurance</v>
          </cell>
        </row>
        <row r="855">
          <cell r="G855" t="str">
            <v>3369 ATC Scrub Pay</v>
          </cell>
          <cell r="K855" t="str">
            <v>D8412 Living Donor Expenses</v>
          </cell>
        </row>
        <row r="856">
          <cell r="G856" t="str">
            <v>3370 ATC General</v>
          </cell>
          <cell r="K856" t="str">
            <v>D8413 System Costs</v>
          </cell>
        </row>
        <row r="857">
          <cell r="G857" t="str">
            <v>3374 ATC Urology Non Pay</v>
          </cell>
          <cell r="K857" t="str">
            <v>D8414 Addenbrookes Treatment Centre</v>
          </cell>
        </row>
        <row r="858">
          <cell r="G858" t="str">
            <v>3375 ATC Gynae Non Pay</v>
          </cell>
          <cell r="K858" t="str">
            <v>D8415 Ward F4</v>
          </cell>
        </row>
        <row r="859">
          <cell r="G859" t="str">
            <v>3383 Critical Care Education</v>
          </cell>
          <cell r="K859" t="str">
            <v>D8416 X-Ray Tubes</v>
          </cell>
        </row>
        <row r="860">
          <cell r="G860" t="str">
            <v>3384 Haematology Day Unit</v>
          </cell>
          <cell r="K860" t="str">
            <v>D8417 NICE drugs (incl Beta intaferon)</v>
          </cell>
        </row>
        <row r="861">
          <cell r="G861" t="str">
            <v>3385 Cancer Support Team</v>
          </cell>
          <cell r="K861" t="str">
            <v>D8418 Other Drugs</v>
          </cell>
        </row>
        <row r="862">
          <cell r="G862" t="str">
            <v>3387 Pre-Assessment Unit</v>
          </cell>
          <cell r="K862" t="str">
            <v>D8419 Rostering savings</v>
          </cell>
        </row>
        <row r="863">
          <cell r="G863" t="str">
            <v>3388 Ward D5 - Hepatology</v>
          </cell>
          <cell r="K863" t="str">
            <v>D8420 MRSA Screening</v>
          </cell>
        </row>
        <row r="864">
          <cell r="G864" t="str">
            <v>3389 Ward K3 - Cardiology</v>
          </cell>
          <cell r="K864" t="str">
            <v>D8421 Ward Assitants</v>
          </cell>
        </row>
        <row r="865">
          <cell r="G865" t="str">
            <v>3393 M5 ATC ENT, Ophthalmology &amp;  Plastics Inpatients Pay</v>
          </cell>
          <cell r="K865" t="str">
            <v>D8422 Development posts</v>
          </cell>
        </row>
        <row r="866">
          <cell r="G866" t="str">
            <v>3395 Rapid Response Team</v>
          </cell>
          <cell r="K866" t="str">
            <v>D8423 AfC team costs</v>
          </cell>
        </row>
        <row r="867">
          <cell r="G867" t="str">
            <v>3396 Ward L5 - ATC Vascular Pay</v>
          </cell>
          <cell r="K867" t="str">
            <v>D8424 18 week project post</v>
          </cell>
        </row>
        <row r="868">
          <cell r="G868" t="str">
            <v>3397 Cambridge Eye Unit - Theatres</v>
          </cell>
          <cell r="K868" t="str">
            <v>D8425 Leadership Academy</v>
          </cell>
        </row>
        <row r="869">
          <cell r="G869" t="str">
            <v>3401 Cambridge Eye Unit - Day Surgery</v>
          </cell>
          <cell r="K869" t="str">
            <v>D8426 Marketing</v>
          </cell>
        </row>
        <row r="870">
          <cell r="G870" t="str">
            <v>3402 Vascular Lab</v>
          </cell>
          <cell r="K870" t="str">
            <v>D8427 CVAT</v>
          </cell>
        </row>
        <row r="871">
          <cell r="G871" t="str">
            <v>3403 J3 Day of Surgery Admissions Unit</v>
          </cell>
          <cell r="K871" t="str">
            <v>D8428 Additional ITU beds x 2</v>
          </cell>
        </row>
        <row r="872">
          <cell r="G872" t="str">
            <v>3404 Ward L4 ATC Colorectal Pay</v>
          </cell>
          <cell r="K872" t="str">
            <v>D8429 Locum Plastic surgeons (RIS)</v>
          </cell>
        </row>
        <row r="873">
          <cell r="G873" t="str">
            <v>3406 Tracheostomy</v>
          </cell>
          <cell r="K873" t="str">
            <v>D8430 Urology CF x 3</v>
          </cell>
        </row>
        <row r="874">
          <cell r="G874" t="str">
            <v>3409 Cleft Lip &amp; Palate</v>
          </cell>
          <cell r="K874" t="str">
            <v>D8431 Medical Staff study leave carry forward</v>
          </cell>
        </row>
        <row r="875">
          <cell r="G875" t="str">
            <v>3410 Clinic 7 -  Plastic Surgery</v>
          </cell>
          <cell r="K875" t="str">
            <v>D8432 CNST</v>
          </cell>
        </row>
        <row r="876">
          <cell r="G876" t="str">
            <v>3412 D7 Urology</v>
          </cell>
          <cell r="K876" t="str">
            <v>D8433 Infection control nurse</v>
          </cell>
        </row>
        <row r="877">
          <cell r="G877" t="str">
            <v>3414 Division A Management</v>
          </cell>
          <cell r="K877" t="str">
            <v>D8434 Paediatric surgery costs</v>
          </cell>
        </row>
        <row r="878">
          <cell r="G878" t="str">
            <v>3415 Division A Reserve</v>
          </cell>
          <cell r="K878" t="str">
            <v>D8435 ALS training</v>
          </cell>
        </row>
        <row r="879">
          <cell r="G879" t="str">
            <v>3417 Theatres Unit 1</v>
          </cell>
          <cell r="K879" t="str">
            <v>D8436 Pharmacy posts</v>
          </cell>
        </row>
        <row r="880">
          <cell r="G880" t="str">
            <v>3418 Orthopaedics Non Pay</v>
          </cell>
          <cell r="K880" t="str">
            <v>D8437 SIFT</v>
          </cell>
        </row>
        <row r="881">
          <cell r="G881" t="str">
            <v>3420 Theatres Unit 2</v>
          </cell>
          <cell r="K881" t="str">
            <v>D8438 Development funding</v>
          </cell>
        </row>
        <row r="882">
          <cell r="G882" t="str">
            <v>3422 Neuro Theatres</v>
          </cell>
          <cell r="K882" t="str">
            <v>D8439 EUWTD</v>
          </cell>
        </row>
        <row r="883">
          <cell r="G883" t="str">
            <v>3425 Hinchingbrooke Satellite</v>
          </cell>
          <cell r="K883" t="str">
            <v>D8440 Genetic Counsellor</v>
          </cell>
        </row>
        <row r="884">
          <cell r="G884" t="str">
            <v>3426 Employee Development</v>
          </cell>
          <cell r="K884" t="str">
            <v>D8441 Non recurrent support Med Phys head</v>
          </cell>
        </row>
        <row r="885">
          <cell r="G885" t="str">
            <v>3427 Ely Day Surgery</v>
          </cell>
          <cell r="K885" t="str">
            <v>D8442 Low Value Equipment</v>
          </cell>
        </row>
        <row r="886">
          <cell r="G886" t="str">
            <v>3428 Paediatrics Non Pay</v>
          </cell>
          <cell r="K886" t="str">
            <v>D8443 Effective Patient care</v>
          </cell>
        </row>
        <row r="887">
          <cell r="G887" t="str">
            <v>3430 Theatres Unit 3</v>
          </cell>
          <cell r="K887" t="str">
            <v>D8444 Patient Survey</v>
          </cell>
        </row>
        <row r="888">
          <cell r="G888" t="str">
            <v>3431 Ward F&amp;G5 - Transplant Unit</v>
          </cell>
          <cell r="K888" t="str">
            <v>D8445 Management Priorities</v>
          </cell>
        </row>
        <row r="889">
          <cell r="G889" t="str">
            <v>3432 Unit Haemodialysis</v>
          </cell>
          <cell r="K889" t="str">
            <v>D8446 Equipment Maintenance Issues ATC</v>
          </cell>
        </row>
        <row r="890">
          <cell r="G890" t="str">
            <v>3434 Home CAPD</v>
          </cell>
          <cell r="K890" t="str">
            <v>D8447 Information Systems &amp; Analysis</v>
          </cell>
        </row>
        <row r="891">
          <cell r="G891" t="str">
            <v>3436 Kings Lynn Satellite</v>
          </cell>
          <cell r="K891" t="str">
            <v>D8448 Nurse Management</v>
          </cell>
        </row>
        <row r="892">
          <cell r="G892" t="str">
            <v>3437 ATC &amp; MT Recovery</v>
          </cell>
          <cell r="K892" t="str">
            <v>D8449 Estates &amp; Facilities</v>
          </cell>
        </row>
        <row r="893">
          <cell r="G893" t="str">
            <v>3439 Renal Unit Admin</v>
          </cell>
          <cell r="K893" t="str">
            <v>D8450 Unidentified CIP from internal flexing of Surplus</v>
          </cell>
        </row>
        <row r="894">
          <cell r="G894" t="str">
            <v>3440 ATC &amp; MT Anaesthetics</v>
          </cell>
          <cell r="K894" t="str">
            <v>D8451 HR SWIFT Funding</v>
          </cell>
        </row>
        <row r="895">
          <cell r="G895" t="str">
            <v>3443 Orthopaedics</v>
          </cell>
          <cell r="K895" t="str">
            <v>D8460 Voluntary Severance Scheme - Other Costs</v>
          </cell>
        </row>
        <row r="896">
          <cell r="G896" t="str">
            <v>3444 NVQ Training Recovery</v>
          </cell>
          <cell r="K896" t="str">
            <v>D8461 Voluntary Severance Scheme - Legal Costs</v>
          </cell>
        </row>
        <row r="897">
          <cell r="G897" t="str">
            <v>3449 ENT Non Pay</v>
          </cell>
          <cell r="K897" t="str">
            <v>D8462 IT Strategic Outline contingency</v>
          </cell>
        </row>
        <row r="898">
          <cell r="G898" t="str">
            <v>3450 Point of Care Team</v>
          </cell>
          <cell r="K898" t="str">
            <v>D8463 Patient Safety</v>
          </cell>
        </row>
        <row r="899">
          <cell r="G899" t="str">
            <v>3451 I.T.U.</v>
          </cell>
          <cell r="K899" t="str">
            <v>D8498 Non recurrent contingency</v>
          </cell>
        </row>
        <row r="900">
          <cell r="G900" t="str">
            <v>3453 Clinical Immunology</v>
          </cell>
          <cell r="K900" t="str">
            <v>D8499 Contingency</v>
          </cell>
        </row>
        <row r="901">
          <cell r="G901" t="str">
            <v>3454 Physicians Assistants</v>
          </cell>
          <cell r="K901" t="str">
            <v>D8500 Non-Recurrent Contributions</v>
          </cell>
        </row>
        <row r="902">
          <cell r="G902" t="str">
            <v>3456 PHGU/CGKP Operating Budget</v>
          </cell>
          <cell r="K902" t="str">
            <v>D8501 Cytology</v>
          </cell>
        </row>
        <row r="903">
          <cell r="G903" t="str">
            <v>3457 Ward C6 - DME</v>
          </cell>
          <cell r="K903" t="str">
            <v>D8502 Sickle Cell Screening</v>
          </cell>
        </row>
        <row r="904">
          <cell r="G904" t="str">
            <v>3460 Ward C8 Pay</v>
          </cell>
          <cell r="K904" t="str">
            <v>D8503 Neonatal Transport</v>
          </cell>
        </row>
        <row r="905">
          <cell r="G905" t="str">
            <v>3465 West Suffolk Dialysis Unit</v>
          </cell>
          <cell r="K905" t="str">
            <v>D8504 Wheelchair Vouchers</v>
          </cell>
        </row>
        <row r="906">
          <cell r="G906" t="str">
            <v>3467 Ophthalmology Non Pay</v>
          </cell>
          <cell r="K906" t="str">
            <v>D8505 NSCAG</v>
          </cell>
        </row>
        <row r="907">
          <cell r="G907" t="str">
            <v>3468 Plastics Non Pay</v>
          </cell>
          <cell r="K907" t="str">
            <v>D8506 PDT</v>
          </cell>
        </row>
        <row r="908">
          <cell r="G908" t="str">
            <v>3469 Max Fax Non Pay</v>
          </cell>
          <cell r="K908" t="str">
            <v>D8507 Stents</v>
          </cell>
        </row>
        <row r="909">
          <cell r="G909" t="str">
            <v>3470 General Non Pay</v>
          </cell>
          <cell r="K909" t="str">
            <v>D8508 Baclofen Pumps</v>
          </cell>
        </row>
        <row r="910">
          <cell r="G910" t="str">
            <v>3471 General Surgery Non Pay</v>
          </cell>
          <cell r="K910" t="str">
            <v>D8509 IVF</v>
          </cell>
        </row>
        <row r="911">
          <cell r="G911" t="str">
            <v>3472 Transplantation</v>
          </cell>
          <cell r="K911" t="str">
            <v>D8510 Andersons Fabrys</v>
          </cell>
        </row>
        <row r="912">
          <cell r="G912" t="str">
            <v>3474 Interdependency Area</v>
          </cell>
          <cell r="K912" t="str">
            <v>D8511 Childrens Fabrys</v>
          </cell>
        </row>
        <row r="913">
          <cell r="G913" t="str">
            <v>3476 Phlebotomy</v>
          </cell>
          <cell r="K913" t="str">
            <v>D8512 Ceredase / Cerezyme</v>
          </cell>
        </row>
        <row r="914">
          <cell r="G914" t="str">
            <v>3479 Ward D8 Pay</v>
          </cell>
          <cell r="K914" t="str">
            <v>D8513 Haemophilia Blood Products</v>
          </cell>
        </row>
        <row r="915">
          <cell r="G915" t="str">
            <v>3480 Cancer Academic Training</v>
          </cell>
          <cell r="K915" t="str">
            <v>D8514 OTHER DEVICES</v>
          </cell>
        </row>
        <row r="916">
          <cell r="G916" t="str">
            <v>3485 Non-Clinical CPD</v>
          </cell>
          <cell r="K916" t="str">
            <v>D8551 Scobec</v>
          </cell>
        </row>
        <row r="917">
          <cell r="G917" t="str">
            <v>3487 Ward F6 HPB</v>
          </cell>
          <cell r="K917" t="str">
            <v>D8552 HPA</v>
          </cell>
        </row>
        <row r="918">
          <cell r="G918" t="str">
            <v>3488 Urology Central</v>
          </cell>
          <cell r="K918" t="str">
            <v>D8553 PICU Additional funding</v>
          </cell>
        </row>
        <row r="919">
          <cell r="G919" t="str">
            <v>3489 Hepatology Specialist Nurses</v>
          </cell>
          <cell r="K919" t="str">
            <v>D8554 SCBU</v>
          </cell>
        </row>
        <row r="920">
          <cell r="G920" t="str">
            <v>3490 Rosie Theatres</v>
          </cell>
          <cell r="K920" t="str">
            <v>D8555 Mental Health SLA</v>
          </cell>
        </row>
        <row r="921">
          <cell r="G921" t="str">
            <v>3491 Ward C4 - AME</v>
          </cell>
          <cell r="K921" t="str">
            <v>D8556 Medicine Wards</v>
          </cell>
        </row>
        <row r="922">
          <cell r="G922" t="str">
            <v>3492 Haemato-Oncology Diagnostics Service</v>
          </cell>
          <cell r="K922" t="str">
            <v>D8601 R&amp;D - Generics</v>
          </cell>
        </row>
        <row r="923">
          <cell r="G923" t="str">
            <v>3493 Division B Management</v>
          </cell>
          <cell r="K923" t="str">
            <v>D8602 R&amp;D - Cancer</v>
          </cell>
        </row>
        <row r="924">
          <cell r="G924" t="str">
            <v>3498 Acute Medical Secretaries</v>
          </cell>
          <cell r="K924" t="str">
            <v>D8603 R&amp;D - Cardiovascular</v>
          </cell>
        </row>
        <row r="925">
          <cell r="G925" t="str">
            <v>3499 NIHR II-LB-0716-20001 CAMPROBE</v>
          </cell>
          <cell r="K925" t="str">
            <v>D8604 R&amp;D - Diabetes &amp; Obesity</v>
          </cell>
        </row>
        <row r="926">
          <cell r="G926" t="str">
            <v>3500 Clinic 10 - ENT</v>
          </cell>
          <cell r="K926" t="str">
            <v>D8605 R&amp;D - Imaging</v>
          </cell>
        </row>
        <row r="927">
          <cell r="G927" t="str">
            <v>3501 Clinic 1 - T&amp;O</v>
          </cell>
          <cell r="K927" t="str">
            <v>D8606 R&amp;D - Infection &amp; Immunity</v>
          </cell>
        </row>
        <row r="928">
          <cell r="G928" t="str">
            <v>3503 Clinics 3&amp;14 - Ophthalmology</v>
          </cell>
          <cell r="K928" t="str">
            <v>D8607 R&amp;D - Medical genetics</v>
          </cell>
        </row>
        <row r="929">
          <cell r="G929" t="str">
            <v>3504 Division C Management</v>
          </cell>
          <cell r="K929" t="str">
            <v>D8608 R&amp;D - Musculo Skeletal</v>
          </cell>
        </row>
        <row r="930">
          <cell r="G930" t="str">
            <v>3505 C.O.P.D.</v>
          </cell>
          <cell r="K930" t="str">
            <v>D8609 R&amp;D - Neurosciences</v>
          </cell>
        </row>
        <row r="931">
          <cell r="G931" t="str">
            <v>3506 BRC Clinical Investigation Ward</v>
          </cell>
          <cell r="K931" t="str">
            <v>D8610 R&amp;D - Transplantation</v>
          </cell>
        </row>
        <row r="932">
          <cell r="G932" t="str">
            <v>3507 Interventional Radiology</v>
          </cell>
          <cell r="K932" t="str">
            <v>D8611 R&amp;D - Womens Health</v>
          </cell>
        </row>
        <row r="933">
          <cell r="G933" t="str">
            <v>3508 Endoscopy Clinic</v>
          </cell>
          <cell r="K933" t="str">
            <v>D8612 R&amp;D - CF Cross discipline training</v>
          </cell>
        </row>
        <row r="934">
          <cell r="G934" t="str">
            <v>3509 Clinic 2</v>
          </cell>
          <cell r="K934" t="str">
            <v>D8613 R&amp;D - inflation</v>
          </cell>
        </row>
        <row r="935">
          <cell r="G935" t="str">
            <v>3510 Clinic 2A</v>
          </cell>
          <cell r="K935" t="str">
            <v>D8614 R&amp;D - CRF / CIW</v>
          </cell>
        </row>
        <row r="936">
          <cell r="G936" t="str">
            <v>3511 Pain Relief Clinic</v>
          </cell>
          <cell r="K936" t="str">
            <v>D8615 Comprehensive Research Network - Host</v>
          </cell>
        </row>
        <row r="937">
          <cell r="G937" t="str">
            <v>3512 Acute Pain Relief</v>
          </cell>
          <cell r="K937" t="str">
            <v>D8616 Comprehensive Research Network -CLRN</v>
          </cell>
        </row>
        <row r="938">
          <cell r="G938" t="str">
            <v>3513 Lysosomal Sds</v>
          </cell>
          <cell r="K938" t="str">
            <v>D8617 Diabetes LRN</v>
          </cell>
        </row>
        <row r="939">
          <cell r="G939" t="str">
            <v>3514 Surgical Appliances</v>
          </cell>
          <cell r="K939" t="str">
            <v>D8618 Diabetes Programme Grant</v>
          </cell>
        </row>
        <row r="940">
          <cell r="G940" t="str">
            <v>3515 Clinic 4 - Urology &amp; General Surgery</v>
          </cell>
          <cell r="K940" t="str">
            <v>D8619 Clinical Research Initiative</v>
          </cell>
        </row>
        <row r="941">
          <cell r="G941" t="str">
            <v>3516 Bowel Cancer Screening Program</v>
          </cell>
          <cell r="K941" t="str">
            <v>D8620 Stroke Network R&amp;D</v>
          </cell>
        </row>
        <row r="942">
          <cell r="G942" t="str">
            <v>3517 Clinic 5</v>
          </cell>
          <cell r="K942" t="str">
            <v>D8621 Theme capital charges</v>
          </cell>
        </row>
        <row r="943">
          <cell r="G943" t="str">
            <v>3518 Dermatology Outpatient</v>
          </cell>
          <cell r="K943" t="str">
            <v>D8622 Biorepository</v>
          </cell>
        </row>
        <row r="944">
          <cell r="G944" t="str">
            <v>3519 Medical Outpatients Admin</v>
          </cell>
          <cell r="K944" t="str">
            <v>D8623 R&amp;D Contingency</v>
          </cell>
        </row>
        <row r="945">
          <cell r="G945" t="str">
            <v>3521 Motility And Small Bowel Transplant</v>
          </cell>
          <cell r="K945" t="str">
            <v>D8624 R&amp;D Tissue/Brain Bank</v>
          </cell>
        </row>
        <row r="946">
          <cell r="G946" t="str">
            <v>3522 Gastroenterology OP</v>
          </cell>
          <cell r="K946" t="str">
            <v>D8625 Transitional Relief</v>
          </cell>
        </row>
        <row r="947">
          <cell r="G947" t="str">
            <v>3523 Breast Care</v>
          </cell>
          <cell r="K947" t="str">
            <v>D8626 Flexibility &amp; Sustainability funding</v>
          </cell>
        </row>
        <row r="948">
          <cell r="G948" t="str">
            <v>3524 Clinical Pharmacology OP</v>
          </cell>
          <cell r="K948" t="str">
            <v>D8627 CRF 0809 new funding</v>
          </cell>
        </row>
        <row r="949">
          <cell r="G949" t="str">
            <v>3525 Psychology</v>
          </cell>
          <cell r="K949" t="str">
            <v>D8628 Non BMR R&amp;D - CSU</v>
          </cell>
        </row>
        <row r="950">
          <cell r="G950" t="str">
            <v>3526 Central Venous Access Team</v>
          </cell>
          <cell r="K950" t="str">
            <v>D8630 CLRN (Addenbrookes)</v>
          </cell>
        </row>
        <row r="951">
          <cell r="G951" t="str">
            <v>3527 Addenbrooke's Appointment Centre</v>
          </cell>
          <cell r="K951" t="str">
            <v>D8631 NIHR RPB Scheme</v>
          </cell>
        </row>
        <row r="952">
          <cell r="G952" t="str">
            <v>3528 Neurology Admin</v>
          </cell>
          <cell r="K952" t="str">
            <v>D8632 CLRN - Bedford Hospital NHS Trust</v>
          </cell>
        </row>
        <row r="953">
          <cell r="G953" t="str">
            <v>3530 Clinic 12</v>
          </cell>
          <cell r="K953" t="str">
            <v>D8633 CLRN - Bedfordshire and Luton Mental Health and Social Care Partnership Trust</v>
          </cell>
        </row>
        <row r="954">
          <cell r="G954" t="str">
            <v>3531 Teenage Cancer Ward C9</v>
          </cell>
          <cell r="K954" t="str">
            <v>D8634 CLRN - Bedfordshire PCT</v>
          </cell>
        </row>
        <row r="955">
          <cell r="G955" t="str">
            <v>3532 CRN Division 1 - Cancer</v>
          </cell>
          <cell r="K955" t="str">
            <v>D8635 CLRN - Cambridgeshire and Peterborough Mental Health Partnership NHS Trust</v>
          </cell>
        </row>
        <row r="956">
          <cell r="G956" t="str">
            <v>3533 Imaging Admin</v>
          </cell>
          <cell r="K956" t="str">
            <v>D8636 CLRN - Cambridgeshire PCT</v>
          </cell>
        </row>
        <row r="957">
          <cell r="G957" t="str">
            <v>3534 Respiratory Medicine</v>
          </cell>
          <cell r="K957" t="str">
            <v>D8637 CLRN - East of England Ambulance Service NHS Trust</v>
          </cell>
        </row>
        <row r="958">
          <cell r="G958" t="str">
            <v>3535 Allergy</v>
          </cell>
          <cell r="K958" t="str">
            <v>D8638 CLRN - Hinchingbrooke Healthcare NHS Trust</v>
          </cell>
        </row>
        <row r="959">
          <cell r="G959" t="str">
            <v>3536 Rheumatology and Metabolic Bone</v>
          </cell>
          <cell r="K959" t="str">
            <v>D8639 CLRN - Luton and Dunstable Hospital NHS Foundation Trust</v>
          </cell>
        </row>
        <row r="960">
          <cell r="G960" t="str">
            <v>3537 Cardiology OP</v>
          </cell>
          <cell r="K960" t="str">
            <v>D8640 CLRN - Luton Teaching PCT</v>
          </cell>
        </row>
        <row r="961">
          <cell r="G961" t="str">
            <v>3538 Voluntary Services</v>
          </cell>
          <cell r="K961" t="str">
            <v>D8641 CLRN - Papworth Hospital NHS Foundation Trust</v>
          </cell>
        </row>
        <row r="962">
          <cell r="G962" t="str">
            <v>3539 Medical Records/Library Services</v>
          </cell>
          <cell r="K962" t="str">
            <v>D8642 CLRN - Peterborough and Stamford Hospitals NHS Foundation Trust</v>
          </cell>
        </row>
        <row r="963">
          <cell r="G963" t="str">
            <v>3540 Neuro Ward D6</v>
          </cell>
          <cell r="K963" t="str">
            <v>D8643 CLRN - Peterborough PCT</v>
          </cell>
        </row>
        <row r="964">
          <cell r="G964" t="str">
            <v>3541 Ophthalmology Administrative</v>
          </cell>
          <cell r="K964" t="str">
            <v>D8644 CLRN - The Queen Elizabeth Hospital King's Lynn NHS Trust</v>
          </cell>
        </row>
        <row r="965">
          <cell r="G965" t="str">
            <v>3542 Paediatric Surgery</v>
          </cell>
          <cell r="K965" t="str">
            <v>D8645 CLRN - West Suffolk Hospitals NHS Trust</v>
          </cell>
        </row>
        <row r="966">
          <cell r="G966" t="str">
            <v>3543 Prostate Brachytherapy</v>
          </cell>
          <cell r="K966" t="str">
            <v>D8701 Overperformance (Oncology)</v>
          </cell>
        </row>
        <row r="967">
          <cell r="G967" t="str">
            <v>3544 MDT Co-Ordinators</v>
          </cell>
          <cell r="K967" t="str">
            <v>D8702 Additional 0708 income re activity &amp; Annex A</v>
          </cell>
        </row>
        <row r="968">
          <cell r="G968" t="str">
            <v>3545 Stickler Syndrome</v>
          </cell>
          <cell r="K968" t="str">
            <v>D8703 Paediatric gastroenterology IB</v>
          </cell>
        </row>
        <row r="969">
          <cell r="G969" t="str">
            <v>3546 M4 - Gastroenterology</v>
          </cell>
          <cell r="K969" t="str">
            <v>D8704 Small Bowel Transplant</v>
          </cell>
        </row>
        <row r="970">
          <cell r="G970" t="str">
            <v>3547 Ward N3 - Respiratory</v>
          </cell>
          <cell r="K970" t="str">
            <v>D8705 NICU 4 additional cots</v>
          </cell>
        </row>
        <row r="971">
          <cell r="G971" t="str">
            <v>3549 Medical Outpatients Nursing</v>
          </cell>
          <cell r="K971" t="str">
            <v>D8706 Changes to NHS Clinical Income Plan (Excluding CTC)</v>
          </cell>
        </row>
        <row r="972">
          <cell r="G972" t="str">
            <v>3550 Plastics Assessment Unit</v>
          </cell>
          <cell r="K972" t="str">
            <v>D8707 Control</v>
          </cell>
        </row>
        <row r="973">
          <cell r="G973" t="str">
            <v>3572 Surgical Care Practitioners Pay</v>
          </cell>
          <cell r="K973" t="str">
            <v>D8708 EPS</v>
          </cell>
        </row>
        <row r="974">
          <cell r="G974" t="str">
            <v>3573 Theatres Materials Management Pay</v>
          </cell>
          <cell r="K974" t="str">
            <v>D8709 Live Kidney Super Centre</v>
          </cell>
        </row>
        <row r="975">
          <cell r="G975" t="str">
            <v>3575 Ward C8 &amp; D8 T &amp; O Non-Pay</v>
          </cell>
          <cell r="K975" t="str">
            <v>D8710 Strategic Sourcing</v>
          </cell>
        </row>
        <row r="976">
          <cell r="G976" t="str">
            <v>3580 Neurosurgery 18 week Waiting List Initiative</v>
          </cell>
          <cell r="K976" t="str">
            <v>D8711 TYA Posts</v>
          </cell>
        </row>
        <row r="977">
          <cell r="G977" t="str">
            <v>3581 Consultant Study Leave</v>
          </cell>
          <cell r="K977" t="str">
            <v>D8712 Med Staff NCG Funded Posts</v>
          </cell>
        </row>
        <row r="978">
          <cell r="G978" t="str">
            <v>3582 Neurology Clinical Expenditure</v>
          </cell>
          <cell r="K978" t="str">
            <v>D8713 5th Endoscopy Room</v>
          </cell>
        </row>
        <row r="979">
          <cell r="G979" t="str">
            <v>3583 Neurosurgery Clinical Expenditure</v>
          </cell>
          <cell r="K979" t="str">
            <v>D8714 Contigency Ward 3 Months</v>
          </cell>
        </row>
        <row r="980">
          <cell r="G980" t="str">
            <v>3584 Nutlife</v>
          </cell>
          <cell r="K980" t="str">
            <v>D8715 Enhancing GP Direct Access Service</v>
          </cell>
        </row>
        <row r="981">
          <cell r="G981" t="str">
            <v>3585 Interstitial Lung Disease Service</v>
          </cell>
          <cell r="K981" t="str">
            <v>D8716 4th CT Scanner</v>
          </cell>
        </row>
        <row r="982">
          <cell r="G982" t="str">
            <v>3586 Practice Development</v>
          </cell>
          <cell r="K982" t="str">
            <v>D8717 D5 to K3</v>
          </cell>
        </row>
        <row r="983">
          <cell r="G983" t="str">
            <v>3590 Optometry</v>
          </cell>
          <cell r="K983" t="str">
            <v>D8718 Lucentis</v>
          </cell>
        </row>
        <row r="984">
          <cell r="G984" t="str">
            <v>3591 Cancer Practice Development</v>
          </cell>
          <cell r="K984" t="str">
            <v>D8719 CLP Development</v>
          </cell>
        </row>
        <row r="985">
          <cell r="G985" t="str">
            <v>3592 START</v>
          </cell>
          <cell r="K985" t="str">
            <v>D8720 Orthodontic - Speciality Doctor post (2009/22)</v>
          </cell>
        </row>
        <row r="986">
          <cell r="G986" t="str">
            <v>3593 Severe Asthma</v>
          </cell>
          <cell r="K986" t="str">
            <v>D8721 Swine Flu Reserve</v>
          </cell>
        </row>
        <row r="987">
          <cell r="G987" t="str">
            <v>3594 BMT Expenditure</v>
          </cell>
          <cell r="K987" t="str">
            <v>D8722 PSSU - Out of Hours Funding</v>
          </cell>
        </row>
        <row r="988">
          <cell r="G988" t="str">
            <v>3595 Cancer Management</v>
          </cell>
          <cell r="K988" t="str">
            <v>D8723 08/09 Bad Debts</v>
          </cell>
        </row>
        <row r="989">
          <cell r="G989" t="str">
            <v>3596 Cancer Assessment Unit</v>
          </cell>
          <cell r="K989" t="str">
            <v>D8724 IGRT Prostate Cancer</v>
          </cell>
        </row>
        <row r="990">
          <cell r="G990" t="str">
            <v>3597 CCTC Co-ordination Account</v>
          </cell>
          <cell r="K990" t="str">
            <v>D8725 COU Winter Contingency</v>
          </cell>
        </row>
        <row r="991">
          <cell r="G991" t="str">
            <v>3598 Cancer Maternity Leave</v>
          </cell>
          <cell r="K991" t="str">
            <v>D8747 NHSBT Organ Retrieval imbedded costs</v>
          </cell>
        </row>
        <row r="992">
          <cell r="G992" t="str">
            <v>3599 E10 - Apheresis</v>
          </cell>
          <cell r="K992" t="str">
            <v>D8748 NHSB Organ Retrieval</v>
          </cell>
        </row>
        <row r="993">
          <cell r="G993" t="str">
            <v>3600 Ops Centre</v>
          </cell>
          <cell r="K993" t="str">
            <v>D8749 CTC Issues</v>
          </cell>
        </row>
        <row r="994">
          <cell r="G994" t="str">
            <v>3601 Clinic 6</v>
          </cell>
          <cell r="K994" t="str">
            <v>D8750 Small Bowel Transplant</v>
          </cell>
        </row>
        <row r="995">
          <cell r="G995" t="str">
            <v>3602 Ward C2</v>
          </cell>
          <cell r="K995" t="str">
            <v>D8751 Pancreas Transplant</v>
          </cell>
        </row>
        <row r="996">
          <cell r="G996" t="str">
            <v>3603 Ward C3</v>
          </cell>
          <cell r="K996" t="str">
            <v>D8752 Critical Care</v>
          </cell>
        </row>
        <row r="997">
          <cell r="G997" t="str">
            <v>3604 Ward D2</v>
          </cell>
          <cell r="K997" t="str">
            <v>D8753 Post 90 days Liver Drugs</v>
          </cell>
        </row>
        <row r="998">
          <cell r="G998" t="str">
            <v>3605 P.I.C.U.</v>
          </cell>
          <cell r="K998" t="str">
            <v>D8754 Mobile Angiography</v>
          </cell>
        </row>
        <row r="999">
          <cell r="G999" t="str">
            <v>3606 Cysticfibrosis</v>
          </cell>
          <cell r="K999" t="str">
            <v>D8755 BMT</v>
          </cell>
        </row>
        <row r="1000">
          <cell r="G1000" t="str">
            <v>3607 Division D Management</v>
          </cell>
          <cell r="K1000" t="str">
            <v>D8756 DEXA scans</v>
          </cell>
        </row>
        <row r="1001">
          <cell r="G1001" t="str">
            <v>3608 Division E Management</v>
          </cell>
          <cell r="K1001" t="str">
            <v>D8757 Cochlear Implants</v>
          </cell>
        </row>
        <row r="1002">
          <cell r="G1002" t="str">
            <v>3609 Children's Services Nursing</v>
          </cell>
          <cell r="K1002" t="str">
            <v>D8758 IDA Critical Care Development</v>
          </cell>
        </row>
        <row r="1003">
          <cell r="G1003" t="str">
            <v>3610 Children's Oncology Clinic</v>
          </cell>
          <cell r="K1003" t="str">
            <v>D8759 PHGU</v>
          </cell>
        </row>
        <row r="1004">
          <cell r="G1004" t="str">
            <v>3613 Child Protection</v>
          </cell>
          <cell r="K1004" t="str">
            <v>D8760 Audiology Fellowship Funding</v>
          </cell>
        </row>
        <row r="1005">
          <cell r="G1005" t="str">
            <v>3615 Community Midwifery</v>
          </cell>
          <cell r="K1005" t="str">
            <v>D8761 Discretionary Spend Reserve - Karen Stone</v>
          </cell>
        </row>
        <row r="1006">
          <cell r="G1006" t="str">
            <v>3616 Paediatric Diabetes</v>
          </cell>
          <cell r="K1006" t="str">
            <v>D8762 Discretionary Spend Reserve - Helen Beck</v>
          </cell>
        </row>
        <row r="1007">
          <cell r="G1007" t="str">
            <v>3619 Community IV Nurse</v>
          </cell>
          <cell r="K1007" t="str">
            <v>D8763 Discretionary Spend Reserve - Joyce Fraser</v>
          </cell>
        </row>
        <row r="1008">
          <cell r="G1008" t="str">
            <v>3621 East of England Paediatric Diabetes Network</v>
          </cell>
          <cell r="K1008" t="str">
            <v>D8801 Income adjustments</v>
          </cell>
        </row>
        <row r="1009">
          <cell r="G1009" t="str">
            <v>3622 F3</v>
          </cell>
          <cell r="K1009" t="str">
            <v>D8899 Capacity Contingency</v>
          </cell>
        </row>
        <row r="1010">
          <cell r="G1010" t="str">
            <v>3623 Childrens Palliative Care Projects</v>
          </cell>
          <cell r="K1010" t="str">
            <v>P0010 Consultant CUH Basic</v>
          </cell>
        </row>
        <row r="1011">
          <cell r="G1011" t="str">
            <v>3624 Ward G3 - DME</v>
          </cell>
          <cell r="K1011" t="str">
            <v>P0011 Consultant CUH APAs</v>
          </cell>
        </row>
        <row r="1012">
          <cell r="G1012" t="str">
            <v>3625 Paediatric Admin Team</v>
          </cell>
          <cell r="K1012" t="str">
            <v>P0012 Consultant CUH On Call</v>
          </cell>
        </row>
        <row r="1013">
          <cell r="G1013" t="str">
            <v>3626 Paediatric Ophthalmology</v>
          </cell>
          <cell r="K1013" t="str">
            <v>P0013 Consultant CUH Local CEAs</v>
          </cell>
        </row>
        <row r="1014">
          <cell r="G1014" t="str">
            <v>3627 Pre-operative Admission Clinics</v>
          </cell>
          <cell r="K1014" t="str">
            <v>P0014 Consultant NHS Recharge In</v>
          </cell>
        </row>
        <row r="1015">
          <cell r="G1015" t="str">
            <v>3628 Nursing Recruitment</v>
          </cell>
          <cell r="K1015" t="str">
            <v>P0015 Extra Consultant ED</v>
          </cell>
        </row>
        <row r="1016">
          <cell r="G1016" t="str">
            <v>3629 Division D Clinic Coordinators and Booker/Tracker</v>
          </cell>
          <cell r="K1016" t="str">
            <v>P0016 Consultant - Contracted</v>
          </cell>
        </row>
        <row r="1017">
          <cell r="G1017" t="str">
            <v>3630 J2 - Major Trauma rehabilitation ward</v>
          </cell>
          <cell r="K1017" t="str">
            <v>P0018 Consultant - Agency</v>
          </cell>
        </row>
        <row r="1018">
          <cell r="G1018" t="str">
            <v>3631 Division D Recruitment</v>
          </cell>
          <cell r="K1018" t="str">
            <v>P0019 Consultant - Bank</v>
          </cell>
        </row>
        <row r="1019">
          <cell r="G1019" t="str">
            <v>3634 Neuro Rehabilitation</v>
          </cell>
          <cell r="K1019" t="str">
            <v>P0020 Non NHS Consultant Basic</v>
          </cell>
        </row>
        <row r="1020">
          <cell r="G1020" t="str">
            <v>3635 J3 Winter Ward</v>
          </cell>
          <cell r="K1020" t="str">
            <v>P0021 Non NHS Consultant APAs</v>
          </cell>
        </row>
        <row r="1021">
          <cell r="G1021" t="str">
            <v>3642 Paediatric Emergency Department</v>
          </cell>
          <cell r="K1021" t="str">
            <v>P0022 Non NHS Consultant On Call</v>
          </cell>
        </row>
        <row r="1022">
          <cell r="G1022" t="str">
            <v>3643 Emergency Department</v>
          </cell>
          <cell r="K1022" t="str">
            <v>P0023 National CEAs</v>
          </cell>
        </row>
        <row r="1023">
          <cell r="G1023" t="str">
            <v>3644 EAU Management Budget</v>
          </cell>
          <cell r="K1023" t="str">
            <v>P0050 Consultants - BRC</v>
          </cell>
        </row>
        <row r="1024">
          <cell r="G1024" t="str">
            <v>3645 EAU Admin Budget</v>
          </cell>
          <cell r="K1024" t="str">
            <v>P0056 Consultant Medical Take</v>
          </cell>
        </row>
        <row r="1025">
          <cell r="G1025" t="str">
            <v>3646 Clinical Decision Unit</v>
          </cell>
          <cell r="K1025" t="str">
            <v>P0060 Clinical Director Payment</v>
          </cell>
        </row>
        <row r="1026">
          <cell r="G1026" t="str">
            <v>3647 Thrombosis Treatment Team</v>
          </cell>
          <cell r="K1026" t="str">
            <v>P0100 Associate Specialist</v>
          </cell>
        </row>
        <row r="1027">
          <cell r="G1027" t="str">
            <v>3648 EAU ENP's</v>
          </cell>
          <cell r="K1027" t="str">
            <v>P0101 Staff Grade</v>
          </cell>
        </row>
        <row r="1028">
          <cell r="G1028" t="str">
            <v>3651 Practice Educators Pay</v>
          </cell>
          <cell r="K1028" t="str">
            <v>P0102 Hospital Practitioner</v>
          </cell>
        </row>
        <row r="1029">
          <cell r="G1029" t="str">
            <v>3652 Trauma Service Office</v>
          </cell>
          <cell r="K1029" t="str">
            <v>P0103 Clinical Assistant</v>
          </cell>
        </row>
        <row r="1030">
          <cell r="G1030" t="str">
            <v>3653 Organ Donation Committee</v>
          </cell>
          <cell r="K1030" t="str">
            <v>P0106 Career Grade Contracted</v>
          </cell>
        </row>
        <row r="1031">
          <cell r="G1031" t="str">
            <v>3654 Operational Delivery Network</v>
          </cell>
          <cell r="K1031" t="str">
            <v>P0108 Career Grade Agency</v>
          </cell>
        </row>
        <row r="1032">
          <cell r="G1032" t="str">
            <v>3655 ED Action Plan - Additional beds/care packages</v>
          </cell>
          <cell r="K1032" t="str">
            <v>P0110 Specialty Doctor</v>
          </cell>
        </row>
        <row r="1033">
          <cell r="G1033" t="str">
            <v>3660 Levy Apprenticeship Funds</v>
          </cell>
          <cell r="K1033" t="str">
            <v>P0200 SpR - Deans' salary</v>
          </cell>
        </row>
        <row r="1034">
          <cell r="G1034" t="str">
            <v>3661 Bank Staff</v>
          </cell>
          <cell r="K1034" t="str">
            <v>P0201 SpR - Banding</v>
          </cell>
        </row>
        <row r="1035">
          <cell r="G1035" t="str">
            <v>3663 External Bank</v>
          </cell>
          <cell r="K1035" t="str">
            <v>P0202 SpR - Non Deans' salary</v>
          </cell>
        </row>
        <row r="1036">
          <cell r="G1036" t="str">
            <v>3665 Transplant Support</v>
          </cell>
          <cell r="K1036" t="str">
            <v>P0206 Higher Contracted</v>
          </cell>
        </row>
        <row r="1037">
          <cell r="G1037" t="str">
            <v>3668 Centralised Nursing Response Team</v>
          </cell>
          <cell r="K1037" t="str">
            <v>P0208 Higher Agency</v>
          </cell>
        </row>
        <row r="1038">
          <cell r="G1038" t="str">
            <v>3670 ATC Level 4 Non Pay</v>
          </cell>
          <cell r="K1038" t="str">
            <v>P0209 Higher Bank</v>
          </cell>
        </row>
        <row r="1039">
          <cell r="G1039" t="str">
            <v>3671 ATC Level 5 Non Pay</v>
          </cell>
          <cell r="K1039" t="str">
            <v>P0210 Clinical Lecturer Salary</v>
          </cell>
        </row>
        <row r="1040">
          <cell r="G1040" t="str">
            <v>3673 ATC Ward Support Roles</v>
          </cell>
          <cell r="K1040" t="str">
            <v>P0211 Clinical Lecturer Banding</v>
          </cell>
        </row>
        <row r="1041">
          <cell r="G1041" t="str">
            <v>3675 NF2</v>
          </cell>
          <cell r="K1041" t="str">
            <v>P0220 SpR - Clinical Fellow</v>
          </cell>
        </row>
        <row r="1042">
          <cell r="G1042" t="str">
            <v>3676 MDU - Medical Decision Unit</v>
          </cell>
          <cell r="K1042" t="str">
            <v>P0221 SpR - Clinical Fellow Banding</v>
          </cell>
        </row>
        <row r="1043">
          <cell r="G1043" t="str">
            <v>3677 PGME Surgical</v>
          </cell>
          <cell r="K1043" t="str">
            <v>P0241 SpR - Flexi Banding</v>
          </cell>
        </row>
        <row r="1044">
          <cell r="G1044" t="str">
            <v>3697 DKA Management</v>
          </cell>
          <cell r="K1044" t="str">
            <v>P0246 SpR - Flexi Trainee</v>
          </cell>
        </row>
        <row r="1045">
          <cell r="G1045" t="str">
            <v>3698 Interventional Radiology &amp; Fluoroscopy</v>
          </cell>
          <cell r="K1045" t="str">
            <v>P0300 SHO - Deans' salary</v>
          </cell>
        </row>
        <row r="1046">
          <cell r="G1046" t="str">
            <v>3699 Down's Screening</v>
          </cell>
          <cell r="K1046" t="str">
            <v>P0301 SHO - Banding</v>
          </cell>
        </row>
        <row r="1047">
          <cell r="G1047" t="str">
            <v>3702 Microbiology PHLS</v>
          </cell>
          <cell r="K1047" t="str">
            <v>P0302 SHO - Non Deans' salary</v>
          </cell>
        </row>
        <row r="1048">
          <cell r="G1048" t="str">
            <v>3703 Histopathology</v>
          </cell>
          <cell r="K1048" t="str">
            <v>P0306 Core Contracted</v>
          </cell>
        </row>
        <row r="1049">
          <cell r="G1049" t="str">
            <v>3704 Blood Sciences</v>
          </cell>
          <cell r="K1049" t="str">
            <v>P0308 Core Agency</v>
          </cell>
        </row>
        <row r="1050">
          <cell r="G1050" t="str">
            <v>3705 Immunology</v>
          </cell>
          <cell r="K1050" t="str">
            <v>P0309 Core Bank</v>
          </cell>
        </row>
        <row r="1051">
          <cell r="G1051" t="str">
            <v>3706 Papworth Pathology Service</v>
          </cell>
          <cell r="K1051" t="str">
            <v>P0310 SHO - Clinical Fellow</v>
          </cell>
        </row>
        <row r="1052">
          <cell r="G1052" t="str">
            <v>3707 Tissue Typing</v>
          </cell>
          <cell r="K1052" t="str">
            <v>P0311 SHO - Clinical Fellow Banding</v>
          </cell>
        </row>
        <row r="1053">
          <cell r="G1053" t="str">
            <v>3708 Child Development Centre</v>
          </cell>
          <cell r="K1053" t="str">
            <v>P0316 SHO - Flexi Trainee</v>
          </cell>
        </row>
        <row r="1054">
          <cell r="G1054" t="str">
            <v>3709 M.R.I.</v>
          </cell>
          <cell r="K1054" t="str">
            <v>P0350 FY2 - Deans' salary</v>
          </cell>
        </row>
        <row r="1055">
          <cell r="G1055" t="str">
            <v>3710 Clinical Neurophysiology</v>
          </cell>
          <cell r="K1055" t="str">
            <v>P0351 FY2 - Banding</v>
          </cell>
        </row>
        <row r="1056">
          <cell r="G1056" t="str">
            <v>3711 Cardiology &amp;  Physiology</v>
          </cell>
          <cell r="K1056" t="str">
            <v>P0356 FY2 Contracted</v>
          </cell>
        </row>
        <row r="1057">
          <cell r="G1057" t="str">
            <v>3712 Radiological Protection</v>
          </cell>
          <cell r="K1057" t="str">
            <v>P0358 FY2 Agency</v>
          </cell>
        </row>
        <row r="1058">
          <cell r="G1058" t="str">
            <v>3714 Nuclear Medicine</v>
          </cell>
          <cell r="K1058" t="str">
            <v>P0359 FY2 Bank</v>
          </cell>
        </row>
        <row r="1059">
          <cell r="G1059" t="str">
            <v>3715 Audiology</v>
          </cell>
          <cell r="K1059" t="str">
            <v>P0360 FY2 - Non Deans' salary</v>
          </cell>
        </row>
        <row r="1060">
          <cell r="G1060" t="str">
            <v>3717 Cochlear Implants - Emmeline Centre</v>
          </cell>
          <cell r="K1060" t="str">
            <v>P0370 FY1 - Deans' salary</v>
          </cell>
        </row>
        <row r="1061">
          <cell r="G1061" t="str">
            <v>3718 Cytology Training School</v>
          </cell>
          <cell r="K1061" t="str">
            <v>P0371 FY1 - Banding</v>
          </cell>
        </row>
        <row r="1062">
          <cell r="G1062" t="str">
            <v>3719 Cambridge Cellular Therapy Laboratory</v>
          </cell>
          <cell r="K1062" t="str">
            <v>P0376 FY1 Contracted</v>
          </cell>
        </row>
        <row r="1063">
          <cell r="G1063" t="str">
            <v>3721 Genetics Labs</v>
          </cell>
          <cell r="K1063" t="str">
            <v>P0377 FY1 Locum - annual leave</v>
          </cell>
        </row>
        <row r="1064">
          <cell r="G1064" t="str">
            <v>3723 Medical Genetics</v>
          </cell>
          <cell r="K1064" t="str">
            <v>P0378 FY1 Agency</v>
          </cell>
        </row>
        <row r="1065">
          <cell r="G1065" t="str">
            <v>3724 GP Direct Access Service</v>
          </cell>
          <cell r="K1065" t="str">
            <v>P0379 FY1 Bank</v>
          </cell>
        </row>
        <row r="1066">
          <cell r="G1066" t="str">
            <v>3725 Pathology General</v>
          </cell>
          <cell r="K1066" t="str">
            <v>P0380 FY1 - Non Deans' salary</v>
          </cell>
        </row>
        <row r="1067">
          <cell r="G1067" t="str">
            <v>3726 Breast Screening</v>
          </cell>
          <cell r="K1067" t="str">
            <v>P0400 CAF - Deans' salary</v>
          </cell>
        </row>
        <row r="1068">
          <cell r="G1068" t="str">
            <v>3727 Radiology General</v>
          </cell>
          <cell r="K1068" t="str">
            <v>P0401 CAF - Banding</v>
          </cell>
        </row>
        <row r="1069">
          <cell r="G1069" t="str">
            <v>3729 Liver Transplant Out Patients</v>
          </cell>
          <cell r="K1069" t="str">
            <v>P0450 CAL - Deans' salary</v>
          </cell>
        </row>
        <row r="1070">
          <cell r="G1070" t="str">
            <v>3730 Radiopharmacy</v>
          </cell>
          <cell r="K1070" t="str">
            <v>P0451 CAL - Banding</v>
          </cell>
        </row>
        <row r="1071">
          <cell r="G1071" t="str">
            <v>3731 Renal Transplant Out Patients</v>
          </cell>
          <cell r="K1071" t="str">
            <v>P0460 CAL - Non Deans' salary</v>
          </cell>
        </row>
        <row r="1072">
          <cell r="G1072" t="str">
            <v>3732 Blood Tubes To GPs</v>
          </cell>
          <cell r="K1072" t="str">
            <v>P0461 CAL - Non Deans Banding</v>
          </cell>
        </row>
        <row r="1073">
          <cell r="G1073" t="str">
            <v>3733 Cytology</v>
          </cell>
          <cell r="K1073" t="str">
            <v>P1020 Band 2 Nurse</v>
          </cell>
        </row>
        <row r="1074">
          <cell r="G1074" t="str">
            <v>3734 Histopathology SHO School</v>
          </cell>
          <cell r="K1074" t="str">
            <v>P1026 Band 2 Nurse Contracted</v>
          </cell>
        </row>
        <row r="1075">
          <cell r="G1075" t="str">
            <v>3735 General Surgery Central</v>
          </cell>
          <cell r="K1075" t="str">
            <v>P1028 Band 2 Nurse Agency</v>
          </cell>
        </row>
        <row r="1076">
          <cell r="G1076" t="str">
            <v>3736 Metabolic Bone Unit (Dexa Scans)</v>
          </cell>
          <cell r="K1076" t="str">
            <v>P1029 Band 2 Nurse Bank</v>
          </cell>
        </row>
        <row r="1077">
          <cell r="G1077" t="str">
            <v>3737 Ultrasound</v>
          </cell>
          <cell r="K1077" t="str">
            <v>P1030 Band 3 Nurse</v>
          </cell>
        </row>
        <row r="1078">
          <cell r="G1078" t="str">
            <v>3738 CT</v>
          </cell>
          <cell r="K1078" t="str">
            <v>P1036 Band 3 Nurse Contracted</v>
          </cell>
        </row>
        <row r="1079">
          <cell r="G1079" t="str">
            <v>3739 X-Ray</v>
          </cell>
          <cell r="K1079" t="str">
            <v>P1038 Band 3 Nurse Agency</v>
          </cell>
        </row>
        <row r="1080">
          <cell r="G1080" t="str">
            <v>3740 Cambridge Community Services - (Med Physics)</v>
          </cell>
          <cell r="K1080" t="str">
            <v>P1039 Band 3 Nurse Bank</v>
          </cell>
        </row>
        <row r="1081">
          <cell r="G1081" t="str">
            <v>3741 Radiotherapy (Medical Physics)</v>
          </cell>
          <cell r="K1081" t="str">
            <v>P1040 Band 4 Nurse</v>
          </cell>
        </row>
        <row r="1082">
          <cell r="G1082" t="str">
            <v>3743 General Physics Level 3</v>
          </cell>
          <cell r="K1082" t="str">
            <v>P1046 Band 4 Nurse Contracted</v>
          </cell>
        </row>
        <row r="1083">
          <cell r="G1083" t="str">
            <v>3744 Anaesthetics &amp; Clinical Engineering</v>
          </cell>
          <cell r="K1083" t="str">
            <v>P1048 Band 4 Nurse Agency</v>
          </cell>
        </row>
        <row r="1084">
          <cell r="G1084" t="str">
            <v>3745 Mechanical Engineering</v>
          </cell>
          <cell r="K1084" t="str">
            <v>P1049 Band 4 Nurse Bank</v>
          </cell>
        </row>
        <row r="1085">
          <cell r="G1085" t="str">
            <v>3747 Clinical Engineering Innovation</v>
          </cell>
          <cell r="K1085" t="str">
            <v>P1050 Band 5 Nurse</v>
          </cell>
        </row>
        <row r="1086">
          <cell r="G1086" t="str">
            <v>3748 General Physics Level 5</v>
          </cell>
          <cell r="K1086" t="str">
            <v>P1056 Band 5 Nurse Contracted</v>
          </cell>
        </row>
        <row r="1087">
          <cell r="G1087" t="str">
            <v>3749 Medical Equipment Library</v>
          </cell>
          <cell r="K1087" t="str">
            <v>P1058 Band 5 Nurse Agency</v>
          </cell>
        </row>
        <row r="1088">
          <cell r="G1088" t="str">
            <v>3751 Medical Electronics</v>
          </cell>
          <cell r="K1088" t="str">
            <v>P1059 Band 5 Nurse Bank</v>
          </cell>
        </row>
        <row r="1089">
          <cell r="G1089" t="str">
            <v>3752 CUH RCF Allocation: Radiology</v>
          </cell>
          <cell r="K1089" t="str">
            <v>P1060 Band 6 Nurse</v>
          </cell>
        </row>
        <row r="1090">
          <cell r="G1090" t="str">
            <v>3754 B.G.D.U.</v>
          </cell>
          <cell r="K1090" t="str">
            <v>P1066 Band 6 Nurse Contracted</v>
          </cell>
        </row>
        <row r="1091">
          <cell r="G1091" t="str">
            <v>3755 Low Cost Med Equipment</v>
          </cell>
          <cell r="K1091" t="str">
            <v>P1068 Band 6 Nurse Agency</v>
          </cell>
        </row>
        <row r="1092">
          <cell r="G1092" t="str">
            <v>3756 Audiology - Private Patients</v>
          </cell>
          <cell r="K1092" t="str">
            <v>P1069 Band 6 Nurse Bank</v>
          </cell>
        </row>
        <row r="1093">
          <cell r="G1093" t="str">
            <v>3757 WDC Funded Scientists</v>
          </cell>
          <cell r="K1093" t="str">
            <v>P1070 Band 7 Nurse</v>
          </cell>
        </row>
        <row r="1094">
          <cell r="G1094" t="str">
            <v>3759 CCRC L2</v>
          </cell>
          <cell r="K1094" t="str">
            <v>P1076 Band 7 Nurse Contracted</v>
          </cell>
        </row>
        <row r="1095">
          <cell r="G1095" t="str">
            <v>3760 CCRC L5</v>
          </cell>
          <cell r="K1095" t="str">
            <v>P1078 Band 7 Nurse Agency</v>
          </cell>
        </row>
        <row r="1096">
          <cell r="G1096" t="str">
            <v>3762 Infrastructure Transition</v>
          </cell>
          <cell r="K1096" t="str">
            <v>P1079 Band 7 Nurse Bank</v>
          </cell>
        </row>
        <row r="1097">
          <cell r="G1097" t="str">
            <v>3764 eHospital Command Centre</v>
          </cell>
          <cell r="K1097" t="str">
            <v>P1081 Band 8A Nurse Consultant</v>
          </cell>
        </row>
        <row r="1098">
          <cell r="G1098" t="str">
            <v>3765 Body Interventional Radiology</v>
          </cell>
          <cell r="K1098" t="str">
            <v>P1083 Band 8B Nurse Consultant</v>
          </cell>
        </row>
        <row r="1099">
          <cell r="G1099" t="str">
            <v>3766 tPP Transition - CUH Non-Recurrent Costs</v>
          </cell>
          <cell r="K1099" t="str">
            <v>P1085 Band 8C Nurse Consultant</v>
          </cell>
        </row>
        <row r="1100">
          <cell r="G1100" t="str">
            <v>3767 Genomic Laboratory Hub</v>
          </cell>
          <cell r="K1100" t="str">
            <v>P1086 Band 8 Nurse Contracted</v>
          </cell>
        </row>
        <row r="1101">
          <cell r="G1101" t="str">
            <v>3769 CUH RCF Allocation: Cancer</v>
          </cell>
          <cell r="K1101" t="str">
            <v>P1087 Band 8D Nurse Consultant</v>
          </cell>
        </row>
        <row r="1102">
          <cell r="G1102" t="str">
            <v>3770 Proton Beam Therapy Costs</v>
          </cell>
          <cell r="K1102" t="str">
            <v>P1088 Band 8 Nurse Agency</v>
          </cell>
        </row>
        <row r="1103">
          <cell r="G1103" t="str">
            <v>3771 Radiotherapy</v>
          </cell>
          <cell r="K1103" t="str">
            <v>P1089 Band 8 Nurse Bank</v>
          </cell>
        </row>
        <row r="1104">
          <cell r="G1104" t="str">
            <v>3772 Physiotherapy</v>
          </cell>
          <cell r="K1104" t="str">
            <v>P1090 Band 9 Nurse</v>
          </cell>
        </row>
        <row r="1105">
          <cell r="G1105" t="str">
            <v>3774 Orthoptic Services</v>
          </cell>
          <cell r="K1105" t="str">
            <v>P1098 Band 9 Nurse Agency</v>
          </cell>
        </row>
        <row r="1106">
          <cell r="G1106" t="str">
            <v>3775 Clinic 8 -  Maxillo Facial Surgery</v>
          </cell>
          <cell r="K1106" t="str">
            <v>P1150 Band 5 Theatre Nurse</v>
          </cell>
        </row>
        <row r="1107">
          <cell r="G1107" t="str">
            <v>3776 Maxillo Facial Lab</v>
          </cell>
          <cell r="K1107" t="str">
            <v>P1160 Band 6 Theatre Nurse</v>
          </cell>
        </row>
        <row r="1108">
          <cell r="G1108" t="str">
            <v>3777 Occupational Therapy</v>
          </cell>
          <cell r="K1108" t="str">
            <v>P1170 Band 7 Theatre Nurse</v>
          </cell>
        </row>
        <row r="1109">
          <cell r="G1109" t="str">
            <v>3778 Media Studio</v>
          </cell>
          <cell r="K1109" t="str">
            <v>P1220 Band 2 Maternity Care Assistant</v>
          </cell>
        </row>
        <row r="1110">
          <cell r="G1110" t="str">
            <v>3780 Therapies Management</v>
          </cell>
          <cell r="K1110" t="str">
            <v>P1229 Band 2 Maternity Care Assistant Bank</v>
          </cell>
        </row>
        <row r="1111">
          <cell r="G1111" t="str">
            <v>3781 Speech Therapy</v>
          </cell>
          <cell r="K1111" t="str">
            <v>P1230 Band 3 Maternity Care Assistant</v>
          </cell>
        </row>
        <row r="1112">
          <cell r="G1112" t="str">
            <v>3782 Dietetics</v>
          </cell>
          <cell r="K1112" t="str">
            <v>P1240 Band 4 Maternity Care Assistant</v>
          </cell>
        </row>
        <row r="1113">
          <cell r="G1113" t="str">
            <v>3783 CCMO - Cambridge Cancer Medicine Online</v>
          </cell>
          <cell r="K1113" t="str">
            <v>P1250 Band 5 Midwife</v>
          </cell>
        </row>
        <row r="1114">
          <cell r="G1114" t="str">
            <v>3784 Outpatients Service</v>
          </cell>
          <cell r="K1114" t="str">
            <v>P1260 Band 6 Midwife</v>
          </cell>
        </row>
        <row r="1115">
          <cell r="G1115" t="str">
            <v>3785 Outpatient Nursing</v>
          </cell>
          <cell r="K1115" t="str">
            <v>P1270 Band 7 Midwife</v>
          </cell>
        </row>
        <row r="1116">
          <cell r="G1116" t="str">
            <v>3786 tPP Cost Centres</v>
          </cell>
          <cell r="K1116" t="str">
            <v>P1283 Band 8B Midwife Consultant</v>
          </cell>
        </row>
        <row r="1117">
          <cell r="G1117" t="str">
            <v>3787 Gynaecological Oncology Nursing and Admin</v>
          </cell>
          <cell r="K1117" t="str">
            <v>P1370 Band 7 Advanced Care Practitioner</v>
          </cell>
        </row>
        <row r="1118">
          <cell r="G1118" t="str">
            <v>3788 Paying Patients</v>
          </cell>
          <cell r="K1118" t="str">
            <v>P1378 Band 7 Advanced Care Practitioner Agency</v>
          </cell>
        </row>
        <row r="1119">
          <cell r="G1119" t="str">
            <v>3789 SLT - Augmentative and Alternative Communication</v>
          </cell>
          <cell r="K1119" t="str">
            <v>P1381 Band 8a Advanced Care Practitioner</v>
          </cell>
        </row>
        <row r="1120">
          <cell r="G1120" t="str">
            <v>3790 Surgical Outpatients Nursing</v>
          </cell>
          <cell r="K1120" t="str">
            <v>P1383 Band 8b Advanced Care Practitioner</v>
          </cell>
        </row>
        <row r="1121">
          <cell r="G1121" t="str">
            <v>3791 Haematology CNS</v>
          </cell>
          <cell r="K1121" t="str">
            <v>P1388 Band 8 Advanced Care Practitioner Agency</v>
          </cell>
        </row>
        <row r="1122">
          <cell r="G1122" t="str">
            <v>3792 Pathology helpdesk</v>
          </cell>
          <cell r="K1122" t="str">
            <v>P2030 Band 3 Clin Supp Worker (OT)</v>
          </cell>
        </row>
        <row r="1123">
          <cell r="G1123" t="str">
            <v>3793 Blood Sciences - Endocrinology</v>
          </cell>
          <cell r="K1123" t="str">
            <v>P2050 Band 5 Occupational Therapist</v>
          </cell>
        </row>
        <row r="1124">
          <cell r="G1124" t="str">
            <v>3794 Haemostasis</v>
          </cell>
          <cell r="K1124" t="str">
            <v>P2060 Band 6 Occupational Therapist</v>
          </cell>
        </row>
        <row r="1125">
          <cell r="G1125" t="str">
            <v>3795 Transfusion (lab operations)</v>
          </cell>
          <cell r="K1125" t="str">
            <v>P2070 Band 7 Occupational Therapist</v>
          </cell>
        </row>
        <row r="1126">
          <cell r="G1126" t="str">
            <v>3796 PGME Education Supervisor</v>
          </cell>
          <cell r="K1126" t="str">
            <v>P2081 Band 8A Occupational Therapist</v>
          </cell>
        </row>
        <row r="1127">
          <cell r="G1127" t="str">
            <v>3799 Mary Archer Urology PI Project</v>
          </cell>
          <cell r="K1127" t="str">
            <v>P2085 Band 8C Occupational Therapist</v>
          </cell>
        </row>
        <row r="1128">
          <cell r="G1128" t="str">
            <v>3801 Inpatient Clinical Optimisation (IP Optim)</v>
          </cell>
          <cell r="K1128" t="str">
            <v>P2130 Band 3 Clin support (Physio)</v>
          </cell>
        </row>
        <row r="1129">
          <cell r="G1129" t="str">
            <v>3802 Hotel Services</v>
          </cell>
          <cell r="K1129" t="str">
            <v>P2139 Band 3 Bank Physiotherapist</v>
          </cell>
        </row>
        <row r="1130">
          <cell r="G1130" t="str">
            <v>3804 Estates IT Support</v>
          </cell>
          <cell r="K1130" t="str">
            <v>P2140 Band 4 Physiotherapist</v>
          </cell>
        </row>
        <row r="1131">
          <cell r="G1131" t="str">
            <v>3805 Costing &amp; Clinical Coding (C&amp;C)</v>
          </cell>
          <cell r="K1131" t="str">
            <v>P2150 Band 5 Physiotherapist</v>
          </cell>
        </row>
        <row r="1132">
          <cell r="G1132" t="str">
            <v>3808 Addenbrooke's Treatment Centre</v>
          </cell>
          <cell r="K1132" t="str">
            <v>P2159 Band 5 Bank Physiotherapist</v>
          </cell>
        </row>
        <row r="1133">
          <cell r="G1133" t="str">
            <v>3810 Forum Project Costs</v>
          </cell>
          <cell r="K1133" t="str">
            <v>P2160 Band 6 Physiotherapist</v>
          </cell>
        </row>
        <row r="1134">
          <cell r="G1134" t="str">
            <v>3814 The Returning Beds to Clinical use Project</v>
          </cell>
          <cell r="K1134" t="str">
            <v>P2169 Band 6 Bank Physiotherapist</v>
          </cell>
        </row>
        <row r="1135">
          <cell r="G1135" t="str">
            <v>3815 Call Centre &amp; Telecoms</v>
          </cell>
          <cell r="K1135" t="str">
            <v>P2170 Band 7 Physiotherapist</v>
          </cell>
        </row>
        <row r="1136">
          <cell r="G1136" t="str">
            <v>3816 CRN Division 6</v>
          </cell>
          <cell r="K1136" t="str">
            <v>P2181 Band 8A Physiotherapist</v>
          </cell>
        </row>
        <row r="1137">
          <cell r="G1137" t="str">
            <v>3817 CUH RCF Allocation: Critical Care</v>
          </cell>
          <cell r="K1137" t="str">
            <v>P2185 Band 8C Physiotherapist</v>
          </cell>
        </row>
        <row r="1138">
          <cell r="G1138" t="str">
            <v>3819 RCF Divisional Allocations</v>
          </cell>
          <cell r="K1138" t="str">
            <v>P2250 Band 5 Speech Therapist</v>
          </cell>
        </row>
        <row r="1139">
          <cell r="G1139" t="str">
            <v>3825 BRC Research Informatics</v>
          </cell>
          <cell r="K1139" t="str">
            <v>P2260 Band 6 Speech Therapist</v>
          </cell>
        </row>
        <row r="1140">
          <cell r="G1140" t="str">
            <v>3826 OD External Business</v>
          </cell>
          <cell r="K1140" t="str">
            <v>P2270 Band 7 Speech Therapist</v>
          </cell>
        </row>
        <row r="1141">
          <cell r="G1141" t="str">
            <v>3827 Optimisation &amp; Training - eHospital</v>
          </cell>
          <cell r="K1141" t="str">
            <v>P2281 Band 8A Speech Therapist</v>
          </cell>
        </row>
        <row r="1142">
          <cell r="G1142" t="str">
            <v>3828 Major Incidents</v>
          </cell>
          <cell r="K1142" t="str">
            <v>P2283 Band 8B Speech Therapist</v>
          </cell>
        </row>
        <row r="1143">
          <cell r="G1143" t="str">
            <v>3829 eHospital Office</v>
          </cell>
          <cell r="K1143" t="str">
            <v>P2285 Band 8C Speech Therapist</v>
          </cell>
        </row>
        <row r="1144">
          <cell r="G1144" t="str">
            <v>3830 Foundation Trust Development</v>
          </cell>
          <cell r="K1144" t="str">
            <v>P2320 Band 2 Clin Support (X Ray)_</v>
          </cell>
        </row>
        <row r="1145">
          <cell r="G1145" t="str">
            <v>3831 Portering Services</v>
          </cell>
          <cell r="K1145" t="str">
            <v>P2330 Band 3 - X Ray support</v>
          </cell>
        </row>
        <row r="1146">
          <cell r="G1146" t="str">
            <v>3835 Postage Services</v>
          </cell>
          <cell r="K1146" t="str">
            <v>P2340 Band 4 Radiographer</v>
          </cell>
        </row>
        <row r="1147">
          <cell r="G1147" t="str">
            <v>3839 General Board</v>
          </cell>
          <cell r="K1147" t="str">
            <v>P2350 Band 5 Radiographer</v>
          </cell>
        </row>
        <row r="1148">
          <cell r="G1148" t="str">
            <v>3841 HEE Apprenticeship funds</v>
          </cell>
          <cell r="K1148" t="str">
            <v>P2360 Band 6 Radiographer</v>
          </cell>
        </row>
        <row r="1149">
          <cell r="G1149" t="str">
            <v>3844 OU &amp; FND specials</v>
          </cell>
          <cell r="K1149" t="str">
            <v>P2370 Band 7 Radiographer</v>
          </cell>
        </row>
        <row r="1150">
          <cell r="G1150" t="str">
            <v>3846 Epic Software Maintenance</v>
          </cell>
          <cell r="K1150" t="str">
            <v>P2381 Band 8A Radiographer</v>
          </cell>
        </row>
        <row r="1151">
          <cell r="G1151" t="str">
            <v>3847 eHospital - HP</v>
          </cell>
          <cell r="K1151" t="str">
            <v>P2383 Band 8B Radiographer</v>
          </cell>
        </row>
        <row r="1152">
          <cell r="G1152" t="str">
            <v>3849 Information Management &amp; Analysis (IM&amp;A)</v>
          </cell>
          <cell r="K1152" t="str">
            <v>P2430 Band 3 Clin support - dietetic</v>
          </cell>
        </row>
        <row r="1153">
          <cell r="G1153" t="str">
            <v>3852 Workforce Information</v>
          </cell>
          <cell r="K1153" t="str">
            <v>P2450 Band 5 Dietitian</v>
          </cell>
        </row>
        <row r="1154">
          <cell r="G1154" t="str">
            <v>3853 CRC Funding</v>
          </cell>
          <cell r="K1154" t="str">
            <v>P2460 Band 6 Dietitian</v>
          </cell>
        </row>
        <row r="1155">
          <cell r="G1155" t="str">
            <v>3854 Director Of Operations Admin</v>
          </cell>
          <cell r="K1155" t="str">
            <v>P2470 Band 7 Dietitian</v>
          </cell>
        </row>
        <row r="1156">
          <cell r="G1156" t="str">
            <v>3855 Tissue Viability and Foam Mattress Replacements</v>
          </cell>
          <cell r="K1156" t="str">
            <v>P2479 Band 7 Dietetics Bank</v>
          </cell>
        </row>
        <row r="1157">
          <cell r="G1157" t="str">
            <v>3856 Staff Bank Department</v>
          </cell>
          <cell r="K1157" t="str">
            <v>P2481 Band 8A Dietitian</v>
          </cell>
        </row>
        <row r="1158">
          <cell r="G1158" t="str">
            <v>3858 Cambridgeshire Career Pool</v>
          </cell>
          <cell r="K1158" t="str">
            <v>P2483 Band 8B Dietitian</v>
          </cell>
        </row>
        <row r="1159">
          <cell r="G1159" t="str">
            <v>3860 Centralised IT</v>
          </cell>
          <cell r="K1159" t="str">
            <v>P2485 Band 8C Dietician</v>
          </cell>
        </row>
        <row r="1160">
          <cell r="G1160" t="str">
            <v>3861 Commissioning</v>
          </cell>
          <cell r="K1160" t="str">
            <v>P2530 Band 3 Orthoptist</v>
          </cell>
        </row>
        <row r="1161">
          <cell r="G1161" t="str">
            <v>3863 Financial Management</v>
          </cell>
          <cell r="K1161" t="str">
            <v>P2540 Band 4 Orthoptist</v>
          </cell>
        </row>
        <row r="1162">
          <cell r="G1162" t="str">
            <v>3864 Income</v>
          </cell>
          <cell r="K1162" t="str">
            <v>P2550 Band 5 Orthoptist</v>
          </cell>
        </row>
        <row r="1163">
          <cell r="G1163" t="str">
            <v>3865 Information Technology</v>
          </cell>
          <cell r="K1163" t="str">
            <v>P2560 Band 6 Orthoptist</v>
          </cell>
        </row>
        <row r="1164">
          <cell r="G1164" t="str">
            <v>3867 Management Development</v>
          </cell>
          <cell r="K1164" t="str">
            <v>P2570 Band 7 Orthoptist</v>
          </cell>
        </row>
        <row r="1165">
          <cell r="G1165" t="str">
            <v>3868 Personnel</v>
          </cell>
          <cell r="K1165" t="str">
            <v>P2583 Band 8B Orthoptist</v>
          </cell>
        </row>
        <row r="1166">
          <cell r="G1166" t="str">
            <v>3869 Leadership Academy</v>
          </cell>
          <cell r="K1166" t="str">
            <v>P2650 Band 5 Chaplain</v>
          </cell>
        </row>
        <row r="1167">
          <cell r="G1167" t="str">
            <v>3870 Removal Expenses</v>
          </cell>
          <cell r="K1167" t="str">
            <v>P2660 Band 6 Chaplain</v>
          </cell>
        </row>
        <row r="1168">
          <cell r="G1168" t="str">
            <v>3872 Trust Costs</v>
          </cell>
          <cell r="K1168" t="str">
            <v>P2670 Band 7 Chaplain</v>
          </cell>
        </row>
        <row r="1169">
          <cell r="G1169" t="str">
            <v>3873 Nurse Apprenticeship Programme</v>
          </cell>
          <cell r="K1169" t="str">
            <v>P2683 Band 8B Chaplain</v>
          </cell>
        </row>
        <row r="1170">
          <cell r="G1170" t="str">
            <v>3881 Administration Dept</v>
          </cell>
          <cell r="K1170" t="str">
            <v>P2746 Band 4 Clinical Psychology Contracted</v>
          </cell>
        </row>
        <row r="1171">
          <cell r="G1171" t="str">
            <v>3882 PR &amp; Communications</v>
          </cell>
          <cell r="K1171" t="str">
            <v>P2750 Band 5 Clinical Psychology Assistant</v>
          </cell>
        </row>
        <row r="1172">
          <cell r="G1172" t="str">
            <v>3884 Post Mortem Room</v>
          </cell>
          <cell r="K1172" t="str">
            <v>P2756 Band 5 Clinical Psychology Contracted</v>
          </cell>
        </row>
        <row r="1173">
          <cell r="G1173" t="str">
            <v>3886 OD Consultancy</v>
          </cell>
          <cell r="K1173" t="str">
            <v>P2760 Band 6 Clinical Psychology Assistant</v>
          </cell>
        </row>
        <row r="1174">
          <cell r="G1174" t="str">
            <v>3888 Patient Feedback</v>
          </cell>
          <cell r="K1174" t="str">
            <v>P2766 Band 6 Clinical Psychology Contracted</v>
          </cell>
        </row>
        <row r="1175">
          <cell r="G1175" t="str">
            <v>3889 Long Service Awards</v>
          </cell>
          <cell r="K1175" t="str">
            <v>P2770 Band 7 Clinical Psychologist</v>
          </cell>
        </row>
        <row r="1176">
          <cell r="G1176" t="str">
            <v>3890 CSU: Core</v>
          </cell>
          <cell r="K1176" t="str">
            <v>P2776 Band 7 Clinical Psychology Contracted</v>
          </cell>
        </row>
        <row r="1177">
          <cell r="G1177" t="str">
            <v>3891 Sterile Services</v>
          </cell>
          <cell r="K1177" t="str">
            <v>P2779 Band 7 Clinical Psychologist Bank</v>
          </cell>
        </row>
        <row r="1178">
          <cell r="G1178" t="str">
            <v>3894 Employee Assistance Programme</v>
          </cell>
          <cell r="K1178" t="str">
            <v>P2781 Band 8A Clinical Psychologist</v>
          </cell>
        </row>
        <row r="1179">
          <cell r="G1179" t="str">
            <v>3896 eHospital GDE</v>
          </cell>
          <cell r="K1179" t="str">
            <v>P2785 Band 8C Clinical Psychologist</v>
          </cell>
        </row>
        <row r="1180">
          <cell r="G1180" t="str">
            <v>3898 Recognition Schemes</v>
          </cell>
          <cell r="K1180" t="str">
            <v>P2786 Band 8 Clinical Psychology Contracted</v>
          </cell>
        </row>
        <row r="1181">
          <cell r="G1181" t="str">
            <v>3899 Modern Apprenticeships</v>
          </cell>
          <cell r="K1181" t="str">
            <v>P2810 Band 1 AHP</v>
          </cell>
        </row>
        <row r="1182">
          <cell r="G1182" t="str">
            <v>3900 Sample Pot Delivery &amp; Procurement</v>
          </cell>
          <cell r="K1182" t="str">
            <v>P2820 Band 2 AHP</v>
          </cell>
        </row>
        <row r="1183">
          <cell r="G1183" t="str">
            <v>3901 Maintenance Services</v>
          </cell>
          <cell r="K1183" t="str">
            <v>P2830 Band 3 AHP</v>
          </cell>
        </row>
        <row r="1184">
          <cell r="G1184" t="str">
            <v>3902 Works Recharges</v>
          </cell>
          <cell r="K1184" t="str">
            <v>P2839 Band 3 AHP Bank</v>
          </cell>
        </row>
        <row r="1185">
          <cell r="G1185" t="str">
            <v>3905 Medical Gases</v>
          </cell>
          <cell r="K1185" t="str">
            <v>P2840 Band 4 AHP</v>
          </cell>
        </row>
        <row r="1186">
          <cell r="G1186" t="str">
            <v>3906 Addenbrooke's Boiler House</v>
          </cell>
          <cell r="K1186" t="str">
            <v>P2846 Band 4 AHP Contracted</v>
          </cell>
        </row>
        <row r="1187">
          <cell r="G1187" t="str">
            <v>3909 Design Team Fees - Capital</v>
          </cell>
          <cell r="K1187" t="str">
            <v>P2848 Band 4 AHP Agency</v>
          </cell>
        </row>
        <row r="1188">
          <cell r="G1188" t="str">
            <v>3910 AVM Services</v>
          </cell>
          <cell r="K1188" t="str">
            <v>P2849 Band 4 AHP Bank</v>
          </cell>
        </row>
        <row r="1189">
          <cell r="G1189" t="str">
            <v>3913 Frank Lee Centre</v>
          </cell>
          <cell r="K1189" t="str">
            <v>P2850 Band 5 AHP</v>
          </cell>
        </row>
        <row r="1190">
          <cell r="G1190" t="str">
            <v>3923 Financial Accounts</v>
          </cell>
          <cell r="K1190" t="str">
            <v>P2856 Band 5 AHP Contracted</v>
          </cell>
        </row>
        <row r="1191">
          <cell r="G1191" t="str">
            <v>3924 Payroll</v>
          </cell>
          <cell r="K1191" t="str">
            <v>P2858 Band 5 AHP Agency</v>
          </cell>
        </row>
        <row r="1192">
          <cell r="G1192" t="str">
            <v>3925 Honorary Contracts</v>
          </cell>
          <cell r="K1192" t="str">
            <v>P2859 Band 5 AHP Bank</v>
          </cell>
        </row>
        <row r="1193">
          <cell r="G1193" t="str">
            <v>3926 Pre-Nursing Pilot</v>
          </cell>
          <cell r="K1193" t="str">
            <v>P2860 Band 6 AHP</v>
          </cell>
        </row>
        <row r="1194">
          <cell r="G1194" t="str">
            <v>3927 NESTA Funds</v>
          </cell>
          <cell r="K1194" t="str">
            <v>P2866 Band 6 AHP Contracted</v>
          </cell>
        </row>
        <row r="1195">
          <cell r="G1195" t="str">
            <v>3930 PMO (Programme Management Office)</v>
          </cell>
          <cell r="K1195" t="str">
            <v>P2868 Band 6 AHP Agency</v>
          </cell>
        </row>
        <row r="1196">
          <cell r="G1196" t="str">
            <v>3931 Energy &amp; Sustainability</v>
          </cell>
          <cell r="K1196" t="str">
            <v>P2869 Band 6 AHP Bank</v>
          </cell>
        </row>
        <row r="1197">
          <cell r="G1197" t="str">
            <v>3932 Quality &amp; Safety Governance</v>
          </cell>
          <cell r="K1197" t="str">
            <v>P2870 Band 7 AHP</v>
          </cell>
        </row>
        <row r="1198">
          <cell r="G1198" t="str">
            <v>3934 Integrated Care</v>
          </cell>
          <cell r="K1198" t="str">
            <v>P2876 Band 7 AHP Contracted</v>
          </cell>
        </row>
        <row r="1199">
          <cell r="G1199" t="str">
            <v>3937 Strategic Planning Unit</v>
          </cell>
          <cell r="K1199" t="str">
            <v>P2878 Band 7 AHP Agency</v>
          </cell>
        </row>
        <row r="1200">
          <cell r="G1200" t="str">
            <v>3938 Bereavement Services and Chaplaincy</v>
          </cell>
          <cell r="K1200" t="str">
            <v>P2879 Band 7 AHP Bank</v>
          </cell>
        </row>
        <row r="1201">
          <cell r="G1201" t="str">
            <v>3939 Legal Services</v>
          </cell>
          <cell r="K1201" t="str">
            <v>P2880 Band 8 AHP</v>
          </cell>
        </row>
        <row r="1202">
          <cell r="G1202" t="str">
            <v>3940 Frailty Assessment Unit</v>
          </cell>
          <cell r="K1202" t="str">
            <v>P2886 Band 8 AHP Contracted</v>
          </cell>
        </row>
        <row r="1203">
          <cell r="G1203" t="str">
            <v>3941 Property Management</v>
          </cell>
          <cell r="K1203" t="str">
            <v>P2888 Band 8 AHP Agency</v>
          </cell>
        </row>
        <row r="1204">
          <cell r="G1204" t="str">
            <v>3942 PALS</v>
          </cell>
          <cell r="K1204" t="str">
            <v>P2889 Band 8 AHP Bank</v>
          </cell>
        </row>
        <row r="1205">
          <cell r="G1205" t="str">
            <v>3943 Transformation - Communications</v>
          </cell>
          <cell r="K1205" t="str">
            <v>P2890 Band 9 AHP</v>
          </cell>
        </row>
        <row r="1206">
          <cell r="G1206" t="str">
            <v>3944 Transformation - Finance</v>
          </cell>
          <cell r="K1206" t="str">
            <v>P2896 Band 9 AHP Contracted</v>
          </cell>
        </row>
        <row r="1207">
          <cell r="G1207" t="str">
            <v>3945 CUH Together</v>
          </cell>
          <cell r="K1207" t="str">
            <v>P2898 Band 9 AHP Agency</v>
          </cell>
        </row>
        <row r="1208">
          <cell r="G1208" t="str">
            <v>3949 Outpatient Clinical Optimisation (OP Optim)</v>
          </cell>
          <cell r="K1208" t="str">
            <v>P2899 Band 9 AHP Bank</v>
          </cell>
        </row>
        <row r="1209">
          <cell r="G1209" t="str">
            <v>3950 Maintenance Services - Mechanical</v>
          </cell>
          <cell r="K1209" t="str">
            <v>P2960 Trainee Perfusion Practitioner</v>
          </cell>
        </row>
        <row r="1210">
          <cell r="G1210" t="str">
            <v>3951 Maintenance Services - Electrical</v>
          </cell>
          <cell r="K1210" t="str">
            <v>P2970 Band 7 Perfusionist</v>
          </cell>
        </row>
        <row r="1211">
          <cell r="G1211" t="str">
            <v>3952 Maintenance Services - Building</v>
          </cell>
          <cell r="K1211" t="str">
            <v>P3020 Band 2 Pharmacy Support</v>
          </cell>
        </row>
        <row r="1212">
          <cell r="G1212" t="str">
            <v>3954 Procurement Transformation</v>
          </cell>
          <cell r="K1212" t="str">
            <v>P3030 Band 3 Pharmacy Support</v>
          </cell>
        </row>
        <row r="1213">
          <cell r="G1213" t="str">
            <v>3955 Energy Centre</v>
          </cell>
          <cell r="K1213" t="str">
            <v>P3040 Band 4 Pre-Reg Pharmacy Technician</v>
          </cell>
        </row>
        <row r="1214">
          <cell r="G1214" t="str">
            <v>3956 Waste Collection</v>
          </cell>
          <cell r="K1214" t="str">
            <v>P3050 Pre-reg Pharmacist</v>
          </cell>
        </row>
        <row r="1215">
          <cell r="G1215" t="str">
            <v>3986 Estates Transformation</v>
          </cell>
          <cell r="K1215" t="str">
            <v>P3060 Band 6 Pharmacist</v>
          </cell>
        </row>
        <row r="1216">
          <cell r="G1216" t="str">
            <v>3987 Portfolio Strategy</v>
          </cell>
          <cell r="K1216" t="str">
            <v>P3070 Band 7 Pharmacist</v>
          </cell>
        </row>
        <row r="1217">
          <cell r="G1217" t="str">
            <v>3988 Theatres Transformation</v>
          </cell>
          <cell r="K1217" t="str">
            <v>P3081 Band 8A Pharmacist</v>
          </cell>
        </row>
        <row r="1218">
          <cell r="G1218" t="str">
            <v>3990 Workforce Transformation</v>
          </cell>
          <cell r="K1218" t="str">
            <v>P3083 Band 8B Pharmacist</v>
          </cell>
        </row>
        <row r="1219">
          <cell r="G1219" t="str">
            <v>3991 Case Management</v>
          </cell>
          <cell r="K1219" t="str">
            <v>P3085 Band 8C Pharmacist</v>
          </cell>
        </row>
        <row r="1220">
          <cell r="G1220" t="str">
            <v>3992 Productive Ward</v>
          </cell>
          <cell r="K1220" t="str">
            <v>P3087 Band 8D Pharmacist</v>
          </cell>
        </row>
        <row r="1221">
          <cell r="G1221" t="str">
            <v>3993 Nursing Productivity Transformation and Productive Ward</v>
          </cell>
          <cell r="K1221" t="str">
            <v>P3090 Band 9 Chief Pharmacist</v>
          </cell>
        </row>
        <row r="1222">
          <cell r="G1222" t="str">
            <v>3995 Recording of Care</v>
          </cell>
          <cell r="K1222" t="str">
            <v>P3120 Band 2 Healthcare Scientist</v>
          </cell>
        </row>
        <row r="1223">
          <cell r="G1223" t="str">
            <v>3998 Business &amp; Development Committee</v>
          </cell>
          <cell r="K1223" t="str">
            <v>P3129 Band 2 Healthcare Scientist Bank</v>
          </cell>
        </row>
        <row r="1224">
          <cell r="G1224" t="str">
            <v>3999 Estates Management</v>
          </cell>
          <cell r="K1224" t="str">
            <v>P3130 Band 3 Healthcare Scientist</v>
          </cell>
        </row>
        <row r="1225">
          <cell r="G1225" t="str">
            <v>4000 Sara Ward</v>
          </cell>
          <cell r="K1225" t="str">
            <v>P3139 Band 3 Healthcare Scientist Bank</v>
          </cell>
        </row>
        <row r="1226">
          <cell r="G1226" t="str">
            <v>4001 Lady Mary Ward</v>
          </cell>
          <cell r="K1226" t="str">
            <v>P3140 Band 4 Healthcare Scientist</v>
          </cell>
        </row>
        <row r="1227">
          <cell r="G1227" t="str">
            <v>4002 Midwife Led Baby Unit</v>
          </cell>
          <cell r="K1227" t="str">
            <v>P3149 Band 4 Healthcare Scientist Bank</v>
          </cell>
        </row>
        <row r="1228">
          <cell r="G1228" t="str">
            <v>4003 Clinic 24</v>
          </cell>
          <cell r="K1228" t="str">
            <v>P3150 Band 5 Healthcare Scientist</v>
          </cell>
        </row>
        <row r="1229">
          <cell r="G1229" t="str">
            <v>4005 Rosie Ultrasound</v>
          </cell>
          <cell r="K1229" t="str">
            <v>P3159 Band 5 Healthcare Scientist Bank</v>
          </cell>
        </row>
        <row r="1230">
          <cell r="G1230" t="str">
            <v>4006 Rosie Neonatal Intensive Care</v>
          </cell>
          <cell r="K1230" t="str">
            <v>P3160 Band 6 Healthcare Scientist</v>
          </cell>
        </row>
        <row r="1231">
          <cell r="G1231" t="str">
            <v>4007 Delivery Unit</v>
          </cell>
          <cell r="K1231" t="str">
            <v>P3169 Band 6 Healthcare Scientist Bank</v>
          </cell>
        </row>
        <row r="1232">
          <cell r="G1232" t="str">
            <v>4008 Fetal Medicine Unit (NHS)</v>
          </cell>
          <cell r="K1232" t="str">
            <v>P3170 Band 7 Healthcare Scientist</v>
          </cell>
        </row>
        <row r="1233">
          <cell r="G1233" t="str">
            <v>4010 Maternity Services Support</v>
          </cell>
          <cell r="K1233" t="str">
            <v>P3179 Band 7 Healthcare Scientist Bank</v>
          </cell>
        </row>
        <row r="1234">
          <cell r="G1234" t="str">
            <v>4011 Outpatients</v>
          </cell>
          <cell r="K1234" t="str">
            <v>P3181 Band 8A Healthcare Scientist</v>
          </cell>
        </row>
        <row r="1235">
          <cell r="G1235" t="str">
            <v>4012 Cambridge Fetal Care</v>
          </cell>
          <cell r="K1235" t="str">
            <v>P3183 Band 8B Healthcare Scientist</v>
          </cell>
        </row>
        <row r="1236">
          <cell r="G1236" t="str">
            <v>4013 Rosie Management</v>
          </cell>
          <cell r="K1236" t="str">
            <v>P3185 Band 8C Healthcare Scientist</v>
          </cell>
        </row>
        <row r="1237">
          <cell r="G1237" t="str">
            <v>4014 Neonatal Patient Transport</v>
          </cell>
          <cell r="K1237" t="str">
            <v>P3187 Band 8D Healthcare Scientist</v>
          </cell>
        </row>
        <row r="1238">
          <cell r="G1238" t="str">
            <v>4015 Ante Natal</v>
          </cell>
          <cell r="K1238" t="str">
            <v>P3189 Band 8 Healthcare Scientist Bank</v>
          </cell>
        </row>
        <row r="1239">
          <cell r="G1239" t="str">
            <v>4016 Cambridge IVF</v>
          </cell>
          <cell r="K1239" t="str">
            <v>P3190 Band 9 Healthcare Scientist</v>
          </cell>
        </row>
        <row r="1240">
          <cell r="G1240" t="str">
            <v>4017 Anti - D</v>
          </cell>
          <cell r="K1240" t="str">
            <v>P3220 Band 2 Biomed Support Worker</v>
          </cell>
        </row>
        <row r="1241">
          <cell r="G1241" t="str">
            <v>4018 Neonatal Admin</v>
          </cell>
          <cell r="K1241" t="str">
            <v>P3230 Band 3 Biomed Support Worker</v>
          </cell>
        </row>
        <row r="1242">
          <cell r="G1242" t="str">
            <v>4020 Midwifery Practice Development</v>
          </cell>
          <cell r="K1242" t="str">
            <v>P3240 Band 4 Biomed Support Worker</v>
          </cell>
        </row>
        <row r="1243">
          <cell r="G1243" t="str">
            <v>4021 Neuroprotection in the New Born Infant</v>
          </cell>
          <cell r="K1243" t="str">
            <v>P3250 Band 5 Biomedical Scientist</v>
          </cell>
        </row>
        <row r="1244">
          <cell r="G1244" t="str">
            <v>4022 Care for Vulnerable Adults</v>
          </cell>
          <cell r="K1244" t="str">
            <v>P3260 Band 6 Biomedical Scientist</v>
          </cell>
        </row>
        <row r="1245">
          <cell r="G1245" t="str">
            <v>4025 AAA Screening</v>
          </cell>
          <cell r="K1245" t="str">
            <v>P3270 Band 7 Biomedical Scientist</v>
          </cell>
        </row>
        <row r="1246">
          <cell r="G1246" t="str">
            <v>4026 Gynae 18 week Waiting List Initiative</v>
          </cell>
          <cell r="K1246" t="str">
            <v>P3281 Band 8A Biomedical Scientist</v>
          </cell>
        </row>
        <row r="1247">
          <cell r="G1247" t="str">
            <v>4028 Health Foundation - Pelvic Organ Prolapse</v>
          </cell>
          <cell r="K1247" t="str">
            <v>P3283 Band 8B Biomedical Scientist</v>
          </cell>
        </row>
        <row r="1248">
          <cell r="G1248" t="str">
            <v>4029 Rosie Administration</v>
          </cell>
          <cell r="K1248" t="str">
            <v>P3285 Band 8C Biomedical Scientist</v>
          </cell>
        </row>
        <row r="1249">
          <cell r="G1249" t="str">
            <v>4030 Case Management</v>
          </cell>
          <cell r="K1249" t="str">
            <v>P3287 Band 8D Biomedical Scientist</v>
          </cell>
        </row>
        <row r="1250">
          <cell r="G1250" t="str">
            <v>4031 Paediatric Neuro Oncology Specialist Team</v>
          </cell>
          <cell r="K1250" t="str">
            <v>P3310 Band 1 Medical Technology</v>
          </cell>
        </row>
        <row r="1251">
          <cell r="G1251" t="str">
            <v>4032 Daphne Gynaecology Inpatient Ward</v>
          </cell>
          <cell r="K1251" t="str">
            <v>P3320 Band 2 Medical Technology</v>
          </cell>
        </row>
        <row r="1252">
          <cell r="G1252" t="str">
            <v>4033 Neonatal Operational Delivery Unit (ODN)</v>
          </cell>
          <cell r="K1252" t="str">
            <v>P3330 Band 3 Medical Technology</v>
          </cell>
        </row>
        <row r="1253">
          <cell r="G1253" t="str">
            <v>4034 Charles Wolfson Ward</v>
          </cell>
          <cell r="K1253" t="str">
            <v>P3340 Band 4 Medical Technology</v>
          </cell>
        </row>
        <row r="1254">
          <cell r="G1254" t="str">
            <v>4040 CUH RCF Allocation: Pathology</v>
          </cell>
          <cell r="K1254" t="str">
            <v>P3350 Band 5 Medical Technology</v>
          </cell>
        </row>
        <row r="1255">
          <cell r="G1255" t="str">
            <v>4050 Patient Transport</v>
          </cell>
          <cell r="K1255" t="str">
            <v>P3360 Band 6 Medical Technology</v>
          </cell>
        </row>
        <row r="1256">
          <cell r="G1256" t="str">
            <v>4062 Ear, Nose &amp; Throats  Specialty charges</v>
          </cell>
          <cell r="K1256" t="str">
            <v>P3370 Band 7 Medical Technology</v>
          </cell>
        </row>
        <row r="1257">
          <cell r="G1257" t="str">
            <v>4064 Urology  Specialty charges</v>
          </cell>
          <cell r="K1257" t="str">
            <v>P3381 Band 8A Medical Technology</v>
          </cell>
        </row>
        <row r="1258">
          <cell r="G1258" t="str">
            <v>4067 Ophthalmology Specialty Charges</v>
          </cell>
          <cell r="K1258" t="str">
            <v>P3383 Band 8B Medical Technology</v>
          </cell>
        </row>
        <row r="1259">
          <cell r="G1259" t="str">
            <v>4068 PGME Medicine</v>
          </cell>
          <cell r="K1259" t="str">
            <v>P3385 Band 8C Medical Technology</v>
          </cell>
        </row>
        <row r="1260">
          <cell r="G1260" t="str">
            <v>4097 Health &amp; Safety</v>
          </cell>
          <cell r="K1260" t="str">
            <v>P3450 Band 5 Medical Photography</v>
          </cell>
        </row>
        <row r="1261">
          <cell r="G1261" t="str">
            <v>4098 WSH Occupational Health</v>
          </cell>
          <cell r="K1261" t="str">
            <v>P3520 Band 2 Cytology Screener</v>
          </cell>
        </row>
        <row r="1262">
          <cell r="G1262" t="str">
            <v>4099 Central Drug Allocation</v>
          </cell>
          <cell r="K1262" t="str">
            <v>P3540 Band 4 Cytology Screener</v>
          </cell>
        </row>
        <row r="1263">
          <cell r="G1263" t="str">
            <v>4100 Occupational Health</v>
          </cell>
          <cell r="K1263" t="str">
            <v>P3550 Band 5 Cytology Screener</v>
          </cell>
        </row>
        <row r="1264">
          <cell r="G1264" t="str">
            <v>4101 Preparative Services</v>
          </cell>
          <cell r="K1264" t="str">
            <v>P3610 Band 1 Audiology</v>
          </cell>
        </row>
        <row r="1265">
          <cell r="G1265" t="str">
            <v>4102 Clinical Services</v>
          </cell>
          <cell r="K1265" t="str">
            <v>P3630 Band 3 Audiology</v>
          </cell>
        </row>
        <row r="1266">
          <cell r="G1266" t="str">
            <v>4104 Pharmacy Wholesaling A/C</v>
          </cell>
          <cell r="K1266" t="str">
            <v>P3650 Band 5 Audiology</v>
          </cell>
        </row>
        <row r="1267">
          <cell r="G1267" t="str">
            <v>4105 Pharmacy Community Recharges</v>
          </cell>
          <cell r="K1267" t="str">
            <v>P3660 Band 6 Audiology</v>
          </cell>
        </row>
        <row r="1268">
          <cell r="G1268" t="str">
            <v>4107 Materials Management Store</v>
          </cell>
          <cell r="K1268" t="str">
            <v>P3670 Band 7 Audiology</v>
          </cell>
        </row>
        <row r="1269">
          <cell r="G1269" t="str">
            <v>4108 Procurement</v>
          </cell>
          <cell r="K1269" t="str">
            <v>P3681 Band 8A Audiology</v>
          </cell>
        </row>
        <row r="1270">
          <cell r="G1270" t="str">
            <v>4109 Nursing Infection Control</v>
          </cell>
          <cell r="K1270" t="str">
            <v>P3683 Band 8B Audiology</v>
          </cell>
        </row>
        <row r="1271">
          <cell r="G1271" t="str">
            <v>4111 Career Progression-Pre prof roles</v>
          </cell>
          <cell r="K1271" t="str">
            <v>P3687 Band 8D Audiology Technician</v>
          </cell>
        </row>
        <row r="1272">
          <cell r="G1272" t="str">
            <v>4116 Organ Donation Funds</v>
          </cell>
          <cell r="K1272" t="str">
            <v>P3690 Band 9 Audiology</v>
          </cell>
        </row>
        <row r="1273">
          <cell r="G1273" t="str">
            <v>4117 Tax Efficient Cost Saving</v>
          </cell>
          <cell r="K1273" t="str">
            <v>P3730 Band 3 Mortuary Technician</v>
          </cell>
        </row>
        <row r="1274">
          <cell r="G1274" t="str">
            <v>4120 Technical Services</v>
          </cell>
          <cell r="K1274" t="str">
            <v>P3740 Band 4 Mortuary Technician</v>
          </cell>
        </row>
        <row r="1275">
          <cell r="G1275" t="str">
            <v>4122 Safeguarding Team</v>
          </cell>
          <cell r="K1275" t="str">
            <v>P3750 Band 5 Mortuary Technician</v>
          </cell>
        </row>
        <row r="1276">
          <cell r="G1276" t="str">
            <v>4123 Grant Funding</v>
          </cell>
          <cell r="K1276" t="str">
            <v>P3760 Band 6 Mortuary Technician</v>
          </cell>
        </row>
        <row r="1277">
          <cell r="G1277" t="str">
            <v>4124 Safety &amp; Quality Support</v>
          </cell>
          <cell r="K1277" t="str">
            <v>P3950 Band 5 Theatre Practitioner</v>
          </cell>
        </row>
        <row r="1278">
          <cell r="G1278" t="str">
            <v>4127 Roster Project</v>
          </cell>
          <cell r="K1278" t="str">
            <v>P3960 Band 6 Theatre Practitioner</v>
          </cell>
        </row>
        <row r="1279">
          <cell r="G1279" t="str">
            <v>4129 Exec Director Of Nursing</v>
          </cell>
          <cell r="K1279" t="str">
            <v>P4040 Band 4 Dental Technician</v>
          </cell>
        </row>
        <row r="1280">
          <cell r="G1280" t="str">
            <v>4131 Transfusion (blood products)</v>
          </cell>
          <cell r="K1280" t="str">
            <v>P4050 Band 5 Dental Technician</v>
          </cell>
        </row>
        <row r="1281">
          <cell r="G1281" t="str">
            <v>4132 Newmarket Outreach</v>
          </cell>
          <cell r="K1281" t="str">
            <v>P4130 Band 3 Pharmacy Technician</v>
          </cell>
        </row>
        <row r="1282">
          <cell r="G1282" t="str">
            <v>4133 Royston Outreach Clinic</v>
          </cell>
          <cell r="K1282" t="str">
            <v>P4140 Band 4 Pharmacy Technician</v>
          </cell>
        </row>
        <row r="1283">
          <cell r="G1283" t="str">
            <v>4134 Saffron Walden Outreach</v>
          </cell>
          <cell r="K1283" t="str">
            <v>P4150 Band 5 Pharmacy Technician</v>
          </cell>
        </row>
        <row r="1284">
          <cell r="G1284" t="str">
            <v>4135 Princess Of Wales Outreach-DSU</v>
          </cell>
          <cell r="K1284" t="str">
            <v>P4160 Band 6 Pharmacy Technician</v>
          </cell>
        </row>
        <row r="1285">
          <cell r="G1285" t="str">
            <v>4136 Dispensing and Ward Based Technical Services</v>
          </cell>
          <cell r="K1285" t="str">
            <v>P4170 Band 7 Pharmacy Technician</v>
          </cell>
        </row>
        <row r="1286">
          <cell r="G1286" t="str">
            <v>4138 Education and Training</v>
          </cell>
          <cell r="K1286" t="str">
            <v>P4180 Band 8a Pharmacy Technician</v>
          </cell>
        </row>
        <row r="1287">
          <cell r="G1287" t="str">
            <v>4139 Supply and Information</v>
          </cell>
          <cell r="K1287" t="str">
            <v>P4270 Band 7 Podiatrist</v>
          </cell>
        </row>
        <row r="1288">
          <cell r="G1288" t="str">
            <v>4140 Cambridge Health at Work</v>
          </cell>
          <cell r="K1288" t="str">
            <v>P4520 Band 2 Phlebotomist</v>
          </cell>
        </row>
        <row r="1289">
          <cell r="G1289" t="str">
            <v>4141 Pharmacy Transformation</v>
          </cell>
          <cell r="K1289" t="str">
            <v>P4540 Band 4 Phlebotomist</v>
          </cell>
        </row>
        <row r="1290">
          <cell r="G1290" t="str">
            <v>4142 Lloyds Control Account</v>
          </cell>
          <cell r="K1290" t="str">
            <v>P4550 Band 5 Phlebotomist</v>
          </cell>
        </row>
        <row r="1291">
          <cell r="G1291" t="str">
            <v>4146 HP Infrastructure Projects</v>
          </cell>
          <cell r="K1291" t="str">
            <v>P4560 Band 6 Phlebotomist</v>
          </cell>
        </row>
        <row r="1292">
          <cell r="G1292" t="str">
            <v>4147 HP Infrastructure Services</v>
          </cell>
          <cell r="K1292" t="str">
            <v>P5710 Band 1 Admin &amp; Clerical</v>
          </cell>
        </row>
        <row r="1293">
          <cell r="G1293" t="str">
            <v>4148 3rd Party Software/Maintenance</v>
          </cell>
          <cell r="K1293" t="str">
            <v>P5716 Band 1 Admin &amp; Clerical Contracted</v>
          </cell>
        </row>
        <row r="1294">
          <cell r="G1294" t="str">
            <v>4149 IT Service Transition (ITST)</v>
          </cell>
          <cell r="K1294" t="str">
            <v>P5718 Band 1 Admin &amp; Clerical Agency</v>
          </cell>
        </row>
        <row r="1295">
          <cell r="G1295" t="str">
            <v>4151 CQUINS</v>
          </cell>
          <cell r="K1295" t="str">
            <v>P5719 Band 1 Admin &amp; Clerical Bank</v>
          </cell>
        </row>
        <row r="1296">
          <cell r="G1296" t="str">
            <v>4152 Francis Funding</v>
          </cell>
          <cell r="K1296" t="str">
            <v>P5720 Band 2 Admin &amp; Clerical</v>
          </cell>
        </row>
        <row r="1297">
          <cell r="G1297" t="str">
            <v>4153 NOVOSCO Software/Maintenance</v>
          </cell>
          <cell r="K1297" t="str">
            <v>P5726 Band 2 Admin &amp; Clerical Contracted</v>
          </cell>
        </row>
        <row r="1298">
          <cell r="G1298" t="str">
            <v>4154 Capsaicin Control Account</v>
          </cell>
          <cell r="K1298" t="str">
            <v>P5728 Band 2 Admin &amp; Clerical Agency</v>
          </cell>
        </row>
        <row r="1299">
          <cell r="G1299" t="str">
            <v>4155 CQC Compliance</v>
          </cell>
          <cell r="K1299" t="str">
            <v>P5729 Band 2 Admin &amp; Clerical Bank</v>
          </cell>
        </row>
        <row r="1300">
          <cell r="G1300" t="str">
            <v>4156 PGME Foundation</v>
          </cell>
          <cell r="K1300" t="str">
            <v>P5730 Band 3 Admin &amp; Clerical</v>
          </cell>
        </row>
        <row r="1301">
          <cell r="G1301" t="str">
            <v>4200 Performance Team - Division A</v>
          </cell>
          <cell r="K1301" t="str">
            <v>P5736 Band 3 Admin &amp; Clerical Contracted</v>
          </cell>
        </row>
        <row r="1302">
          <cell r="G1302" t="str">
            <v>4201 Performance Team - Division D</v>
          </cell>
          <cell r="K1302" t="str">
            <v>P5738 Band 3 Admin &amp; Clerical Agency</v>
          </cell>
        </row>
        <row r="1303">
          <cell r="G1303" t="str">
            <v>4377 CUH CEAs</v>
          </cell>
          <cell r="K1303" t="str">
            <v>P5739 Band 3 Admin &amp; Clerical Bank</v>
          </cell>
        </row>
        <row r="1304">
          <cell r="G1304" t="str">
            <v>4379 PGME Trauma &amp; Orthopaedics</v>
          </cell>
          <cell r="K1304" t="str">
            <v>P5740 Band 4 Admin &amp; Clerical</v>
          </cell>
        </row>
        <row r="1305">
          <cell r="G1305" t="str">
            <v>4399 tPP Transition - CUH Business As Usual</v>
          </cell>
          <cell r="K1305" t="str">
            <v>P5746 Band 4 Admin &amp; Clerical Contracted</v>
          </cell>
        </row>
        <row r="1306">
          <cell r="G1306" t="str">
            <v>4400 Central I&amp;E</v>
          </cell>
          <cell r="K1306" t="str">
            <v>P5748 Band 4 Admin &amp; Clerical Agency</v>
          </cell>
        </row>
        <row r="1307">
          <cell r="G1307" t="str">
            <v>4401 Student Midwives</v>
          </cell>
          <cell r="K1307" t="str">
            <v>P5749 Band 4 Admin &amp; Clerical Bank</v>
          </cell>
        </row>
        <row r="1308">
          <cell r="G1308" t="str">
            <v>4403 Major Trauma Centre</v>
          </cell>
          <cell r="K1308" t="str">
            <v>P5750 Band 5 Admin &amp; Clerical</v>
          </cell>
        </row>
        <row r="1309">
          <cell r="G1309" t="str">
            <v>4404 Donated Asset Income</v>
          </cell>
          <cell r="K1309" t="str">
            <v>P5756 Band 5 Admin &amp; Clerical Contracted</v>
          </cell>
        </row>
        <row r="1310">
          <cell r="G1310" t="str">
            <v>4406 Sustainable Transformation Fund</v>
          </cell>
          <cell r="K1310" t="str">
            <v>P5758 Band 5 Admin &amp; Clerical Agency</v>
          </cell>
        </row>
        <row r="1311">
          <cell r="G1311" t="str">
            <v>4407 Digital Exemplar Funding</v>
          </cell>
          <cell r="K1311" t="str">
            <v>P5759 Band 5 Admin &amp; Clerical Bank</v>
          </cell>
        </row>
        <row r="1312">
          <cell r="G1312" t="str">
            <v>4408 PGME VTS</v>
          </cell>
          <cell r="K1312" t="str">
            <v>P5760 Band 6 Admin &amp; Clerical</v>
          </cell>
        </row>
        <row r="1313">
          <cell r="G1313" t="str">
            <v>4501 Career Progression</v>
          </cell>
          <cell r="K1313" t="str">
            <v>P5766 Band 6 Admin &amp; Clerical Contracted</v>
          </cell>
        </row>
        <row r="1314">
          <cell r="G1314" t="str">
            <v>4504 P.G.M.E.</v>
          </cell>
          <cell r="K1314" t="str">
            <v>P5768 Band 6 Admin &amp; Clerical Agency</v>
          </cell>
        </row>
        <row r="1315">
          <cell r="G1315" t="str">
            <v>4507 P.G.M.E. Study Leave</v>
          </cell>
          <cell r="K1315" t="str">
            <v>P5769 Band 6 Admin &amp; Clerical Bank</v>
          </cell>
        </row>
        <row r="1316">
          <cell r="G1316" t="str">
            <v>4512 Dental C.P.D.</v>
          </cell>
          <cell r="K1316" t="str">
            <v>P5770 Band 7 Admin &amp; Clerical</v>
          </cell>
        </row>
        <row r="1317">
          <cell r="G1317" t="str">
            <v>4599 PGME Obstetrics and Gynaecology &amp; Anaesthesia</v>
          </cell>
          <cell r="K1317" t="str">
            <v>P5776 Band 7 Admin &amp; Clerical Contracted</v>
          </cell>
        </row>
        <row r="1318">
          <cell r="G1318" t="str">
            <v>4605 Education &amp; Development</v>
          </cell>
          <cell r="K1318" t="str">
            <v>P5778 Band 7 Admin &amp; Clerical Agency</v>
          </cell>
        </row>
        <row r="1319">
          <cell r="G1319" t="str">
            <v>4606 BRC R&amp;D Team</v>
          </cell>
          <cell r="K1319" t="str">
            <v>P5779 Band 7 Admin &amp; Clerical Bank</v>
          </cell>
        </row>
        <row r="1320">
          <cell r="G1320" t="str">
            <v>4607 BRC Theme Antimicorbial Resistance</v>
          </cell>
          <cell r="K1320" t="str">
            <v>P5781 Band 8A Admin &amp; Clerical</v>
          </cell>
        </row>
        <row r="1321">
          <cell r="G1321" t="str">
            <v>4608 Post Enrolled Course</v>
          </cell>
          <cell r="K1321" t="str">
            <v>P5783 Band 8B Admin &amp; Clerical</v>
          </cell>
        </row>
        <row r="1322">
          <cell r="G1322" t="str">
            <v>4609 Foam Mattress Replacements</v>
          </cell>
          <cell r="K1322" t="str">
            <v>P5785 Band 8C Admin &amp; Clerical</v>
          </cell>
        </row>
        <row r="1323">
          <cell r="G1323" t="str">
            <v>4610 BRC Theme: Cancer</v>
          </cell>
          <cell r="K1323" t="str">
            <v>P5786 Band 8 Admin &amp; Clerical Contracted</v>
          </cell>
        </row>
        <row r="1324">
          <cell r="G1324" t="str">
            <v>4611 BRC Theme: Cardiology</v>
          </cell>
          <cell r="K1324" t="str">
            <v>P5787 Band 8D Admin &amp; Clerical</v>
          </cell>
        </row>
        <row r="1325">
          <cell r="G1325" t="str">
            <v>4612 BRC Theme: Population Health Science</v>
          </cell>
          <cell r="K1325" t="str">
            <v>P5788 Band 8 Admin &amp; Clerical Agency</v>
          </cell>
        </row>
        <row r="1326">
          <cell r="G1326" t="str">
            <v>4613 BRC Theme: Metabolism, Endo &amp; Bone</v>
          </cell>
          <cell r="K1326" t="str">
            <v>P5789 Band 8 Admin &amp; Clerical Bank</v>
          </cell>
        </row>
        <row r="1327">
          <cell r="G1327" t="str">
            <v>4614 BRC Evaluation &amp; Implementation</v>
          </cell>
          <cell r="K1327" t="str">
            <v>P5790 Band 9 Admin &amp; Clerical</v>
          </cell>
        </row>
        <row r="1328">
          <cell r="G1328" t="str">
            <v>4615 BRC Imaging</v>
          </cell>
          <cell r="K1328" t="str">
            <v>P5796 Band 9 Admin &amp; Clerical Contracted</v>
          </cell>
        </row>
        <row r="1329">
          <cell r="G1329" t="str">
            <v>4616 BRC Theme: Infection &amp; Immunity</v>
          </cell>
          <cell r="K1329" t="str">
            <v>P5798 Band 9 Admin &amp; Clerical Agency</v>
          </cell>
        </row>
        <row r="1330">
          <cell r="G1330" t="str">
            <v>4617 BRC Theme: Mental Health</v>
          </cell>
          <cell r="K1330" t="str">
            <v>P5799 Band 9 Admin &amp; Clerical Bank</v>
          </cell>
        </row>
        <row r="1331">
          <cell r="G1331" t="str">
            <v>4618 BRC Theme: Dementia &amp; Neurodegeneration</v>
          </cell>
          <cell r="K1331" t="str">
            <v>P5881 Band 8A Analyst &amp; Instructional Designer</v>
          </cell>
        </row>
        <row r="1332">
          <cell r="G1332" t="str">
            <v>4619 BRC Theme: Brain Injury</v>
          </cell>
          <cell r="K1332" t="str">
            <v>P6010 Band 1 Hotel Services</v>
          </cell>
        </row>
        <row r="1333">
          <cell r="G1333" t="str">
            <v>4620 BRC Theme: Transplantation</v>
          </cell>
          <cell r="K1333" t="str">
            <v>P6020 Band 2 Hotel Services</v>
          </cell>
        </row>
        <row r="1334">
          <cell r="G1334" t="str">
            <v>4621 BRC Theme: Womens</v>
          </cell>
          <cell r="K1334" t="str">
            <v>P6030 Band 3 Hotel Services</v>
          </cell>
        </row>
        <row r="1335">
          <cell r="G1335" t="str">
            <v>4622 BRC Clinical Fellows Cross Discipline</v>
          </cell>
          <cell r="K1335" t="str">
            <v>P6040 Band 4 Hotel Services</v>
          </cell>
        </row>
        <row r="1336">
          <cell r="G1336" t="str">
            <v>4623 BRC Biorepository</v>
          </cell>
          <cell r="K1336" t="str">
            <v>P6050 Band 5 Hotel Services</v>
          </cell>
        </row>
        <row r="1337">
          <cell r="G1337" t="str">
            <v>4624 BRC Health Informatics Collaborative</v>
          </cell>
          <cell r="K1337" t="str">
            <v>P6081 Band 8A Hotel Services Manager</v>
          </cell>
        </row>
        <row r="1338">
          <cell r="G1338" t="str">
            <v>4625 BRC Clinical Trials Unit</v>
          </cell>
          <cell r="K1338" t="str">
            <v>P6220 Band 2 Sterile Services</v>
          </cell>
        </row>
        <row r="1339">
          <cell r="G1339" t="str">
            <v>4626 BRC Website</v>
          </cell>
          <cell r="K1339" t="str">
            <v>P6229 Band 2 Sterile Services Bank</v>
          </cell>
        </row>
        <row r="1340">
          <cell r="G1340" t="str">
            <v>4627 BRC Strategic Advisory Board</v>
          </cell>
          <cell r="K1340" t="str">
            <v>P6230 Band 3 Sterile Services</v>
          </cell>
        </row>
        <row r="1341">
          <cell r="G1341" t="str">
            <v>4628 BRC Clinical Informatics</v>
          </cell>
          <cell r="K1341" t="str">
            <v>P6239 Band 3 Sterile Services Bank</v>
          </cell>
        </row>
        <row r="1342">
          <cell r="G1342" t="str">
            <v>4629 BRC Integrative Genomics</v>
          </cell>
          <cell r="K1342" t="str">
            <v>P6240 Band 4 Sterile Services</v>
          </cell>
        </row>
        <row r="1343">
          <cell r="G1343" t="str">
            <v>4630 BRC Brain Bank</v>
          </cell>
          <cell r="K1343" t="str">
            <v>P6250 Band 5 Sterile Services</v>
          </cell>
        </row>
        <row r="1344">
          <cell r="G1344" t="str">
            <v>4631 BRC Tissue Bank</v>
          </cell>
          <cell r="K1344" t="str">
            <v>P6260 Band 6 Sterile Services</v>
          </cell>
        </row>
        <row r="1345">
          <cell r="G1345" t="str">
            <v>4632 BRC Core Biochemical Assay Lab (CBAL)</v>
          </cell>
          <cell r="K1345" t="str">
            <v>P6310 Frank Lee Salaries -  Leisure Assistant</v>
          </cell>
        </row>
        <row r="1346">
          <cell r="G1346" t="str">
            <v>4633 BRC Cell Phenotyping</v>
          </cell>
          <cell r="K1346" t="str">
            <v>P6340 Frank Lee Salaries - Fitness Co-Ordinator</v>
          </cell>
        </row>
        <row r="1347">
          <cell r="G1347" t="str">
            <v>4634 BRC Pharmacy</v>
          </cell>
          <cell r="K1347" t="str">
            <v>P6350 Frank Lee Salaries - Duty Manager</v>
          </cell>
        </row>
        <row r="1348">
          <cell r="G1348" t="str">
            <v>4635 BRC Contingency Allocated</v>
          </cell>
          <cell r="K1348" t="str">
            <v>P6370 Frank Lee Salaries - Financial Controller</v>
          </cell>
        </row>
        <row r="1349">
          <cell r="G1349" t="str">
            <v>4636 PETCT</v>
          </cell>
          <cell r="K1349" t="str">
            <v>P6410 Band 1 Estates Support</v>
          </cell>
        </row>
        <row r="1350">
          <cell r="G1350" t="str">
            <v>4637 BRC Cambridge Bioresource Centre</v>
          </cell>
          <cell r="K1350" t="str">
            <v>P6418 Band 1 Estates Support Agency</v>
          </cell>
        </row>
        <row r="1351">
          <cell r="G1351" t="str">
            <v>4638 BRC Yale Programme</v>
          </cell>
          <cell r="K1351" t="str">
            <v>P6420 Band 2 Estates Support</v>
          </cell>
        </row>
        <row r="1352">
          <cell r="G1352" t="str">
            <v>4639 BRC Lecture Series</v>
          </cell>
          <cell r="K1352" t="str">
            <v>P6428 Band 2 Estates Support Agency</v>
          </cell>
        </row>
        <row r="1353">
          <cell r="G1353" t="str">
            <v>4640 CRN Clearance</v>
          </cell>
          <cell r="K1353" t="str">
            <v>P6430 Band 3 Estates Support</v>
          </cell>
        </row>
        <row r="1354">
          <cell r="G1354" t="str">
            <v>4641 Experimental Cancer Medicine Centre</v>
          </cell>
          <cell r="K1354" t="str">
            <v>P6438 Band 3 Estates Support Agency</v>
          </cell>
        </row>
        <row r="1355">
          <cell r="G1355" t="str">
            <v>4642 CRN Division 2 - Core</v>
          </cell>
          <cell r="K1355" t="str">
            <v>P6440 Band 4 Estates Support</v>
          </cell>
        </row>
        <row r="1356">
          <cell r="G1356" t="str">
            <v>4643 BRC Theme Gastrointestinal</v>
          </cell>
          <cell r="K1356" t="str">
            <v>P6448 Band 4 Estates Support Agency</v>
          </cell>
        </row>
        <row r="1357">
          <cell r="G1357" t="str">
            <v>4644 CCRC L4</v>
          </cell>
          <cell r="K1357" t="str">
            <v>P6450 Band 5 Estates Support</v>
          </cell>
        </row>
        <row r="1358">
          <cell r="G1358" t="str">
            <v>4646 RfPB INTERIM Trial</v>
          </cell>
          <cell r="K1358" t="str">
            <v>P6458 Band 5 Estates Support Agency</v>
          </cell>
        </row>
        <row r="1359">
          <cell r="G1359" t="str">
            <v>4647 FibroScHot</v>
          </cell>
          <cell r="K1359" t="str">
            <v>P6460 Band 6 Estates Support</v>
          </cell>
        </row>
        <row r="1360">
          <cell r="G1360" t="str">
            <v>4648 GEL Bespoke Study funds</v>
          </cell>
          <cell r="K1360" t="str">
            <v>P6468 Band 6 Estates Support Agency</v>
          </cell>
        </row>
        <row r="1361">
          <cell r="G1361" t="str">
            <v>4649 BRC Variation to Contract 8</v>
          </cell>
          <cell r="K1361" t="str">
            <v>P6470 Band 7 Estates Support</v>
          </cell>
        </row>
        <row r="1362">
          <cell r="G1362" t="str">
            <v>4650 CUH CLRN Div Allocation: Morris Brown</v>
          </cell>
          <cell r="K1362" t="str">
            <v>P6478 Band 7 Estates Support Agency</v>
          </cell>
        </row>
        <row r="1363">
          <cell r="G1363" t="str">
            <v>4651 BRC Patient &amp; Public Experience</v>
          </cell>
          <cell r="K1363" t="str">
            <v>P6481 Band 8A Estates Manager</v>
          </cell>
        </row>
        <row r="1364">
          <cell r="G1364" t="str">
            <v>4652 NIHR DRF-2018-11-ST2-076 L Spillman</v>
          </cell>
          <cell r="K1364" t="str">
            <v>P6483 Band 8B Estates Support</v>
          </cell>
        </row>
        <row r="1365">
          <cell r="G1365" t="str">
            <v>4653 CRN Service Support Costs</v>
          </cell>
          <cell r="K1365" t="str">
            <v>P6488 Band 8 Estates Support Agency</v>
          </cell>
        </row>
        <row r="1366">
          <cell r="G1366" t="str">
            <v>4654 BRC Theme Nutrition Diet &amp; Lifestyle</v>
          </cell>
          <cell r="K1366" t="str">
            <v>P6490 Band 9 Estates Support</v>
          </cell>
        </row>
        <row r="1367">
          <cell r="G1367" t="str">
            <v>4655 CRN Div Allocation: Ian Wilkinson</v>
          </cell>
          <cell r="K1367" t="str">
            <v>P6530 Band 3 Cook</v>
          </cell>
        </row>
        <row r="1368">
          <cell r="G1368" t="str">
            <v>4656 CUH HTA Regulatory and Compliance fund</v>
          </cell>
          <cell r="K1368" t="str">
            <v>P6820 Band 2 Orderly</v>
          </cell>
        </row>
        <row r="1369">
          <cell r="G1369" t="str">
            <v>4657 NIHR RFPB Dept of Intervention for Pulmonary rehab in P. Care</v>
          </cell>
          <cell r="K1369" t="str">
            <v>P7003 Research Salaries &amp; Wages</v>
          </cell>
        </row>
        <row r="1370">
          <cell r="G1370" t="str">
            <v>4658 NIHR RFPB Diabetes</v>
          </cell>
          <cell r="K1370" t="str">
            <v>P9002 Apprenticeships Levy - Cost</v>
          </cell>
        </row>
        <row r="1371">
          <cell r="G1371" t="str">
            <v>4659 NIHR RFPB  - B Cadman</v>
          </cell>
          <cell r="K1371" t="str">
            <v>P9911 M11 2012/13 Pay Ceiling</v>
          </cell>
        </row>
        <row r="1372">
          <cell r="G1372" t="str">
            <v>4660 BRC Dementia BRU</v>
          </cell>
          <cell r="K1372" t="str">
            <v>P9999 Pay Slippage</v>
          </cell>
        </row>
        <row r="1373">
          <cell r="G1373" t="str">
            <v>4661 CLRN: Allocations To Ext Orgs</v>
          </cell>
          <cell r="K1373" t="str">
            <v>R0010 Consultants</v>
          </cell>
        </row>
        <row r="1374">
          <cell r="G1374" t="str">
            <v>4663 CRN Research Nurses</v>
          </cell>
          <cell r="K1374" t="str">
            <v>R0020 Associate Specialists</v>
          </cell>
        </row>
        <row r="1375">
          <cell r="G1375" t="str">
            <v>4664 CRN Generic Allocation</v>
          </cell>
          <cell r="K1375" t="str">
            <v>R0086 Final Year Medical Student</v>
          </cell>
        </row>
        <row r="1376">
          <cell r="G1376" t="str">
            <v>4665 NIHR HTA - Pexivas Trial</v>
          </cell>
          <cell r="K1376" t="str">
            <v>R0410 Nurse Consultant</v>
          </cell>
        </row>
        <row r="1377">
          <cell r="G1377" t="str">
            <v>4666 CSU: Simulated Patients</v>
          </cell>
          <cell r="K1377" t="str">
            <v>R0420 Senior Nurse General</v>
          </cell>
        </row>
        <row r="1378">
          <cell r="G1378" t="str">
            <v>4667 CSU: Clinical Lecturers</v>
          </cell>
          <cell r="K1378" t="str">
            <v>R0430 Scale I Nurse</v>
          </cell>
        </row>
        <row r="1379">
          <cell r="G1379" t="str">
            <v>4668 CCRC L3</v>
          </cell>
          <cell r="K1379" t="str">
            <v>R0432 Modern Matron I</v>
          </cell>
        </row>
        <row r="1380">
          <cell r="G1380" t="str">
            <v>4669 BRC Research Clinical Unit (S2)</v>
          </cell>
          <cell r="K1380" t="str">
            <v>R0433 Scale I Nurse Bank</v>
          </cell>
        </row>
        <row r="1381">
          <cell r="G1381" t="str">
            <v>4670 CUH RCF Contingency</v>
          </cell>
          <cell r="K1381" t="str">
            <v>R0440 Scale H Nurse</v>
          </cell>
        </row>
        <row r="1382">
          <cell r="G1382" t="str">
            <v>4671 CUH RCF Allocation: Cato</v>
          </cell>
          <cell r="K1382" t="str">
            <v>R0441 Scale H Midwifery</v>
          </cell>
        </row>
        <row r="1383">
          <cell r="G1383" t="str">
            <v>4672 NIHR PGFAR ATTOM</v>
          </cell>
          <cell r="K1383" t="str">
            <v>R0442 Modern Matron H</v>
          </cell>
        </row>
        <row r="1384">
          <cell r="G1384" t="str">
            <v>4673 NIHR RFPB: AceFIT</v>
          </cell>
          <cell r="K1384" t="str">
            <v>R0443 H Nurse Bank</v>
          </cell>
        </row>
        <row r="1385">
          <cell r="G1385" t="str">
            <v>4674 NIHR HTC</v>
          </cell>
          <cell r="K1385" t="str">
            <v>R0450 Scale G Nurse</v>
          </cell>
        </row>
        <row r="1386">
          <cell r="G1386" t="str">
            <v>4675 CRN Division 5 - Core</v>
          </cell>
          <cell r="K1386" t="str">
            <v>R0451 Scale G Midwifery</v>
          </cell>
        </row>
        <row r="1387">
          <cell r="G1387" t="str">
            <v>4676 CRN Division 5 - Discretionary Budget</v>
          </cell>
          <cell r="K1387" t="str">
            <v>R0453 Scale G Bank Nurse</v>
          </cell>
        </row>
        <row r="1388">
          <cell r="G1388" t="str">
            <v>4677 PR-ST-1216-10001 PIND</v>
          </cell>
          <cell r="K1388" t="str">
            <v>R0460 Scale F Nurse</v>
          </cell>
        </row>
        <row r="1389">
          <cell r="G1389" t="str">
            <v>4678 BRC Two Photon Facility</v>
          </cell>
          <cell r="K1389" t="str">
            <v>R0461 Scale F Midwifery</v>
          </cell>
        </row>
        <row r="1390">
          <cell r="G1390" t="str">
            <v>4679 Concorde</v>
          </cell>
          <cell r="K1390" t="str">
            <v>R0462 Scale F Health Visiting</v>
          </cell>
        </row>
        <row r="1391">
          <cell r="G1391" t="str">
            <v>4681 Bio-cog</v>
          </cell>
          <cell r="K1391" t="str">
            <v>R0463 Scale F Bank Nurse</v>
          </cell>
        </row>
        <row r="1392">
          <cell r="G1392" t="str">
            <v>4682 BRC National Bioresource</v>
          </cell>
          <cell r="K1392" t="str">
            <v>R0466 Scale E/F Nurse Midwifery</v>
          </cell>
        </row>
        <row r="1393">
          <cell r="G1393" t="str">
            <v>4683 CUH International Unit</v>
          </cell>
          <cell r="K1393" t="str">
            <v>R0467 Scale E/F Bank Nurse Midwifery</v>
          </cell>
        </row>
        <row r="1394">
          <cell r="G1394" t="str">
            <v>4684 NIHR K-Fort</v>
          </cell>
          <cell r="K1394" t="str">
            <v>R0470 Scale E Nurse</v>
          </cell>
        </row>
        <row r="1395">
          <cell r="G1395" t="str">
            <v>4685 ADIPOA2 Trial</v>
          </cell>
          <cell r="K1395" t="str">
            <v>R0471 Scale E Midwifery</v>
          </cell>
        </row>
        <row r="1396">
          <cell r="G1396" t="str">
            <v>4686 NIHR RFPB  HEALeD A093256</v>
          </cell>
          <cell r="K1396" t="str">
            <v>R0473 Scale E Bank Nurse</v>
          </cell>
        </row>
        <row r="1397">
          <cell r="G1397" t="str">
            <v>4687 EE GMC</v>
          </cell>
          <cell r="K1397" t="str">
            <v>R0480 Scale D Nurse</v>
          </cell>
        </row>
        <row r="1398">
          <cell r="G1398" t="str">
            <v>4688 BRC Contingency Unallocated</v>
          </cell>
          <cell r="K1398" t="str">
            <v>R0481 Scale D Midwifery</v>
          </cell>
        </row>
        <row r="1399">
          <cell r="G1399" t="str">
            <v>4689 BRC Cardio ‘A phase II study of tocilizumab in group 1 pulmonary arterial hypertension’</v>
          </cell>
          <cell r="K1399" t="str">
            <v>R0483 Scale D Bank Nurse</v>
          </cell>
        </row>
        <row r="1400">
          <cell r="G1400" t="str">
            <v>4690 R&amp;D Finance Team</v>
          </cell>
          <cell r="K1400" t="str">
            <v>R0490 Scale C Nurse</v>
          </cell>
        </row>
        <row r="1401">
          <cell r="G1401" t="str">
            <v>4691 R&amp;D Overheads &amp; Budget Phasing</v>
          </cell>
          <cell r="K1401" t="str">
            <v>R0491 Scale C Midwifery</v>
          </cell>
        </row>
        <row r="1402">
          <cell r="G1402" t="str">
            <v>4692 East of England Research Design Service</v>
          </cell>
          <cell r="K1402" t="str">
            <v>R0492 Scale C Nursery Nurse</v>
          </cell>
        </row>
        <row r="1403">
          <cell r="G1403" t="str">
            <v>4693 HEE funds Genomics</v>
          </cell>
          <cell r="K1403" t="str">
            <v>R0493 Scale C Bank Nurse</v>
          </cell>
        </row>
        <row r="1404">
          <cell r="G1404" t="str">
            <v>4694 BRC Rare Diseases TRC (VtC 13)</v>
          </cell>
          <cell r="K1404" t="str">
            <v>R0500 Scale B Nurse</v>
          </cell>
        </row>
        <row r="1405">
          <cell r="G1405" t="str">
            <v>4695 BRC VTC 11 UMOD Nethropathy</v>
          </cell>
          <cell r="K1405" t="str">
            <v>R0501 Scale B Midwifery</v>
          </cell>
        </row>
        <row r="1406">
          <cell r="G1406" t="str">
            <v>4696 NIHR CDRF-2016-02-004 G Gatiss</v>
          </cell>
          <cell r="K1406" t="str">
            <v>R0503 Scale B Bank Nurse</v>
          </cell>
        </row>
        <row r="1407">
          <cell r="G1407" t="str">
            <v>4697 PITHIA A094414</v>
          </cell>
          <cell r="K1407" t="str">
            <v>R0508 Scale B Nursery Nurse</v>
          </cell>
        </row>
        <row r="1408">
          <cell r="G1408" t="str">
            <v>4698 PGME Leadership</v>
          </cell>
          <cell r="K1408" t="str">
            <v>R0510 Scale A Nurse</v>
          </cell>
        </row>
        <row r="1409">
          <cell r="G1409" t="str">
            <v>4710 Papworth Partnership</v>
          </cell>
          <cell r="K1409" t="str">
            <v>R0511 Scale A Midwifery</v>
          </cell>
        </row>
        <row r="1410">
          <cell r="G1410" t="str">
            <v>4724 International Recruitment</v>
          </cell>
          <cell r="K1410" t="str">
            <v>R0513 Scale A Bank Nurse</v>
          </cell>
        </row>
        <row r="1411">
          <cell r="G1411" t="str">
            <v>4725 PGME Advanced Life Support</v>
          </cell>
          <cell r="K1411" t="str">
            <v>R0521 Student Midwife</v>
          </cell>
        </row>
        <row r="1412">
          <cell r="G1412" t="str">
            <v>4800 PGME Surgical Skills</v>
          </cell>
          <cell r="K1412" t="str">
            <v>R0522 Nursing Student Placements</v>
          </cell>
        </row>
        <row r="1413">
          <cell r="G1413" t="str">
            <v>4811 Patient Safety Unit</v>
          </cell>
          <cell r="K1413" t="str">
            <v>R0523 Nursing Student Post Basic</v>
          </cell>
        </row>
        <row r="1414">
          <cell r="G1414" t="str">
            <v>4899 PGME Paediatrics</v>
          </cell>
          <cell r="K1414" t="str">
            <v>R0524 Nuring Student ENB 812</v>
          </cell>
        </row>
        <row r="1415">
          <cell r="G1415" t="str">
            <v>4995 Specific Reserves</v>
          </cell>
          <cell r="K1415" t="str">
            <v>R0525 H/C Assistants</v>
          </cell>
        </row>
        <row r="1416">
          <cell r="G1416" t="str">
            <v>4996 Budget Offset</v>
          </cell>
          <cell r="K1416" t="str">
            <v>R0718 Assistant Practitioner</v>
          </cell>
        </row>
        <row r="1417">
          <cell r="G1417" t="str">
            <v>5000 Pay inflation reserve</v>
          </cell>
          <cell r="K1417" t="str">
            <v>R0765 Biochemist</v>
          </cell>
        </row>
        <row r="1418">
          <cell r="G1418" t="str">
            <v>5001 Non pay inflation reserve</v>
          </cell>
          <cell r="K1418" t="str">
            <v>R0766 Physicist</v>
          </cell>
        </row>
        <row r="1419">
          <cell r="G1419" t="str">
            <v>5002 £8.1m Corporate Reductions Reserve</v>
          </cell>
          <cell r="K1419" t="str">
            <v>R0767 Psychologist</v>
          </cell>
        </row>
        <row r="1420">
          <cell r="G1420" t="str">
            <v>5003 Corporate Investment Reserve</v>
          </cell>
          <cell r="K1420" t="str">
            <v>R0770 Scientific Officer</v>
          </cell>
        </row>
        <row r="1421">
          <cell r="G1421" t="str">
            <v>5006 SIFT Risk Reserve</v>
          </cell>
          <cell r="K1421" t="str">
            <v>R0771 Scientific Officer Grade A</v>
          </cell>
        </row>
        <row r="1422">
          <cell r="G1422" t="str">
            <v>5007 DTOC Risk Share Reserve</v>
          </cell>
          <cell r="K1422" t="str">
            <v>R0772 Audiology Scientist</v>
          </cell>
        </row>
        <row r="1423">
          <cell r="G1423" t="str">
            <v>5009 Non-Recurrent Investment Rreserve</v>
          </cell>
          <cell r="K1423" t="str">
            <v>R0773 Scientific Officer Grade B</v>
          </cell>
        </row>
        <row r="1424">
          <cell r="G1424" t="str">
            <v>5011 HP Renegotiation Reserve</v>
          </cell>
          <cell r="K1424" t="str">
            <v>R0774 Scientific Officer Grade C</v>
          </cell>
        </row>
        <row r="1425">
          <cell r="G1425" t="str">
            <v>5012 AfC Pay Award Reserve</v>
          </cell>
          <cell r="K1425" t="str">
            <v>R0775 Scientific Officer-Univ Funded</v>
          </cell>
        </row>
        <row r="1426">
          <cell r="G1426" t="str">
            <v>5100 General Surgery (100)</v>
          </cell>
          <cell r="K1426" t="str">
            <v>R0786 University Genetics Lecturer</v>
          </cell>
        </row>
        <row r="1427">
          <cell r="G1427" t="str">
            <v>5906 LBC Billing Control 09/10</v>
          </cell>
          <cell r="K1427" t="str">
            <v>R0801 MLSO 2</v>
          </cell>
        </row>
        <row r="1428">
          <cell r="G1428" t="str">
            <v>5907 LBC Billing Control 10/11</v>
          </cell>
          <cell r="K1428" t="str">
            <v>R0802 P&amp;T On Call Payment</v>
          </cell>
        </row>
        <row r="1429">
          <cell r="G1429" t="str">
            <v>5908 LBC Billing Control 11/12</v>
          </cell>
          <cell r="K1429" t="str">
            <v>R0804 MLSO 3</v>
          </cell>
        </row>
        <row r="1430">
          <cell r="G1430" t="str">
            <v>5909 NHS Cambridgeshire &amp; Associates 2015-16</v>
          </cell>
          <cell r="K1430" t="str">
            <v>R0805 MLSO 4</v>
          </cell>
        </row>
        <row r="1431">
          <cell r="G1431" t="str">
            <v>5910 NHS England 2015-16</v>
          </cell>
          <cell r="K1431" t="str">
            <v>R0806 MLSO Trainee</v>
          </cell>
        </row>
        <row r="1432">
          <cell r="G1432" t="str">
            <v>5911 Contracted NORS 2015-16</v>
          </cell>
          <cell r="K1432" t="str">
            <v>R0816 Dental Hygienist</v>
          </cell>
        </row>
        <row r="1433">
          <cell r="G1433" t="str">
            <v>5912 Contracted Wales 2015-16</v>
          </cell>
          <cell r="K1433" t="str">
            <v>R0817 Dental Surgery Assistant</v>
          </cell>
        </row>
        <row r="1434">
          <cell r="G1434" t="str">
            <v>5913 Contracted Jersey 2015-16</v>
          </cell>
          <cell r="K1434" t="str">
            <v>R0818 Dental Technician</v>
          </cell>
        </row>
        <row r="1435">
          <cell r="G1435" t="str">
            <v>5914 Contracted Public Health England 2015-16</v>
          </cell>
          <cell r="K1435" t="str">
            <v>R0830 Photographers Scale 4</v>
          </cell>
        </row>
        <row r="1436">
          <cell r="G1436" t="str">
            <v>5915 Non-Contracted Activity 2015-16</v>
          </cell>
          <cell r="K1436" t="str">
            <v>R0831 Medical Technical Officer 1</v>
          </cell>
        </row>
        <row r="1437">
          <cell r="G1437" t="str">
            <v>5916 Other Clinical Income 2015-16</v>
          </cell>
          <cell r="K1437" t="str">
            <v>R0832 Medical Technical Officer 2</v>
          </cell>
        </row>
        <row r="1438">
          <cell r="G1438" t="str">
            <v>5917 Risk Income 2015-16</v>
          </cell>
          <cell r="K1438" t="str">
            <v>R0833 Medical Technical Officer 3</v>
          </cell>
        </row>
        <row r="1439">
          <cell r="G1439" t="str">
            <v>5921 SIFT</v>
          </cell>
          <cell r="K1439" t="str">
            <v>R0834 Technical Officer</v>
          </cell>
        </row>
        <row r="1440">
          <cell r="G1440" t="str">
            <v>5922 Research &amp; Development</v>
          </cell>
          <cell r="K1440" t="str">
            <v>R0835 Medical Technical Officer 4</v>
          </cell>
        </row>
        <row r="1441">
          <cell r="G1441" t="str">
            <v>5923 NHS Cambridgeshire and Associates 2012/13</v>
          </cell>
          <cell r="K1441" t="str">
            <v>R0836 Assistant Technical Officer</v>
          </cell>
        </row>
        <row r="1442">
          <cell r="G1442" t="str">
            <v>5924 Contracted LSCG 2012/13</v>
          </cell>
          <cell r="K1442" t="str">
            <v>R0837 Medical Technical Officer 5</v>
          </cell>
        </row>
        <row r="1443">
          <cell r="G1443" t="str">
            <v>5925 Contracted NCG 2012/13</v>
          </cell>
          <cell r="K1443" t="str">
            <v>R0838 Sen Asst Tech Officer</v>
          </cell>
        </row>
        <row r="1444">
          <cell r="G1444" t="str">
            <v>5926 Contracted NORS 2012/13</v>
          </cell>
          <cell r="K1444" t="str">
            <v>R0841 Audiologist</v>
          </cell>
        </row>
        <row r="1445">
          <cell r="G1445" t="str">
            <v>5927 Contracted Specialist 2012/13</v>
          </cell>
          <cell r="K1445" t="str">
            <v>R0842 Trainee Medical Technical Off.</v>
          </cell>
        </row>
        <row r="1446">
          <cell r="G1446" t="str">
            <v>5928 Contracted Wales 2012/13</v>
          </cell>
          <cell r="K1446" t="str">
            <v>R0855 Medical Laboratory Assistant</v>
          </cell>
        </row>
        <row r="1447">
          <cell r="G1447" t="str">
            <v>5929 Non-Contracted Activity 2012/13</v>
          </cell>
          <cell r="K1447" t="str">
            <v>R0856 Phlebotomist</v>
          </cell>
        </row>
        <row r="1448">
          <cell r="G1448" t="str">
            <v>5930 Risk Income 2012/13</v>
          </cell>
          <cell r="K1448" t="str">
            <v>R0870 O.D.A Manager</v>
          </cell>
        </row>
        <row r="1449">
          <cell r="G1449" t="str">
            <v>5931 Paying Patients Income</v>
          </cell>
          <cell r="K1449" t="str">
            <v>R0871 Senior O.D.A</v>
          </cell>
        </row>
        <row r="1450">
          <cell r="G1450" t="str">
            <v>5932 NHS Cambridgeshire &amp; Associates 2014-15</v>
          </cell>
          <cell r="K1450" t="str">
            <v>R0873 Trainee O.D.A</v>
          </cell>
        </row>
        <row r="1451">
          <cell r="G1451" t="str">
            <v>5933 NHS England 2014-15</v>
          </cell>
          <cell r="K1451" t="str">
            <v>R0891 Engineering Officer</v>
          </cell>
        </row>
        <row r="1452">
          <cell r="G1452" t="str">
            <v>5934 Contracted NORS 2014-15</v>
          </cell>
          <cell r="K1452" t="str">
            <v>R0892 Building Officer</v>
          </cell>
        </row>
        <row r="1453">
          <cell r="G1453" t="str">
            <v>5935 Contracted Wales 2014-15</v>
          </cell>
          <cell r="K1453" t="str">
            <v>R0893 Biochemist OARHA</v>
          </cell>
        </row>
        <row r="1454">
          <cell r="G1454" t="str">
            <v>5937 Cambridgeshire &amp; Associates 2013-14</v>
          </cell>
          <cell r="K1454" t="str">
            <v>R0896 MLSO-University Funded</v>
          </cell>
        </row>
        <row r="1455">
          <cell r="G1455" t="str">
            <v>5938 NHS England 2013-14</v>
          </cell>
          <cell r="K1455" t="str">
            <v>R0990 Pharmacists B &amp; C</v>
          </cell>
        </row>
        <row r="1456">
          <cell r="G1456" t="str">
            <v>5939 Other Clinical Income 2014-15</v>
          </cell>
          <cell r="K1456" t="str">
            <v>R0991 Pharmacists D</v>
          </cell>
        </row>
        <row r="1457">
          <cell r="G1457" t="str">
            <v>5942 Non-Contracted Activity 2014-15</v>
          </cell>
          <cell r="K1457" t="str">
            <v>R0992 Pre Reg Students Recharge</v>
          </cell>
        </row>
        <row r="1458">
          <cell r="G1458" t="str">
            <v>5943 Risk Income 2014-15</v>
          </cell>
          <cell r="K1458" t="str">
            <v>R0993 Pharmacists E</v>
          </cell>
        </row>
        <row r="1459">
          <cell r="G1459" t="str">
            <v>5950 Contracted - Jersey 2014-15</v>
          </cell>
          <cell r="K1459" t="str">
            <v>R0994 Pharmacists F</v>
          </cell>
        </row>
        <row r="1460">
          <cell r="G1460" t="str">
            <v>5953 Contracted NORS  2013-14</v>
          </cell>
          <cell r="K1460" t="str">
            <v>R0995 Pharmacists G</v>
          </cell>
        </row>
        <row r="1461">
          <cell r="G1461" t="str">
            <v>5954 Contracted Wales  2013-14</v>
          </cell>
          <cell r="K1461" t="str">
            <v>R0996 Pharmacists H</v>
          </cell>
        </row>
        <row r="1462">
          <cell r="G1462" t="str">
            <v>5955 Non Contracted Activity  2013-14</v>
          </cell>
          <cell r="K1462" t="str">
            <v>R1002 Unit General Manager</v>
          </cell>
        </row>
        <row r="1463">
          <cell r="G1463" t="str">
            <v>5956 Risk Income  2013-14</v>
          </cell>
          <cell r="K1463" t="str">
            <v>R1003 Senior Manager 21-30</v>
          </cell>
        </row>
        <row r="1464">
          <cell r="G1464" t="str">
            <v>5957 Other Clinical Activity Income 2013-14</v>
          </cell>
          <cell r="K1464" t="str">
            <v>R1004 Information Manager</v>
          </cell>
        </row>
        <row r="1465">
          <cell r="G1465" t="str">
            <v>5963 Pharmacy Support Recharges</v>
          </cell>
          <cell r="K1465" t="str">
            <v>R1005 Senior Manager 12-20</v>
          </cell>
        </row>
        <row r="1466">
          <cell r="G1466" t="str">
            <v>5967 Pharmacy Prescription Recharge</v>
          </cell>
          <cell r="K1466" t="str">
            <v>R1006 Senior Manager 1-11</v>
          </cell>
        </row>
        <row r="1467">
          <cell r="G1467" t="str">
            <v>5986 Capital Charges Recharges</v>
          </cell>
          <cell r="K1467" t="str">
            <v>R1009 Dr - Analyst and Instructional Designer</v>
          </cell>
        </row>
        <row r="1468">
          <cell r="G1468" t="str">
            <v>5987 LBC Billing Control 0607</v>
          </cell>
          <cell r="K1468" t="str">
            <v>R1073 A&amp;C Bank Scheme</v>
          </cell>
        </row>
        <row r="1469">
          <cell r="G1469" t="str">
            <v>5988 LBC Biling Control 0708</v>
          </cell>
          <cell r="K1469" t="str">
            <v>R1111 Porters</v>
          </cell>
        </row>
        <row r="1470">
          <cell r="G1470" t="str">
            <v>5994 LBC Biling Control 0809</v>
          </cell>
          <cell r="K1470" t="str">
            <v>R1112 Post Room Staff</v>
          </cell>
        </row>
        <row r="1471">
          <cell r="G1471" t="str">
            <v>5999 Clinical Income Divisional Offset</v>
          </cell>
          <cell r="K1471" t="str">
            <v>R1120 Domestic Supervisor</v>
          </cell>
        </row>
        <row r="1472">
          <cell r="G1472" t="str">
            <v>6001 NHS Cambridgeshire &amp; Assoc 2016-17</v>
          </cell>
          <cell r="K1472" t="str">
            <v>R1122 Domestic Orderly</v>
          </cell>
        </row>
        <row r="1473">
          <cell r="G1473" t="str">
            <v>6002 NHS England &amp; Associates 2016-17</v>
          </cell>
          <cell r="K1473" t="str">
            <v>R1133 Laundry-Other Wet Laundry</v>
          </cell>
        </row>
        <row r="1474">
          <cell r="G1474" t="str">
            <v>6003 NHS England &amp; Associates NCA 2016-17</v>
          </cell>
          <cell r="K1474" t="str">
            <v>R1135 Sewing Room Staff</v>
          </cell>
        </row>
        <row r="1475">
          <cell r="G1475" t="str">
            <v>6004 Contracted NORS (NHS BT) 2016-17</v>
          </cell>
          <cell r="K1475" t="str">
            <v>R1141 Gardener</v>
          </cell>
        </row>
        <row r="1476">
          <cell r="G1476" t="str">
            <v>6005 Contracted Wales 2016-17</v>
          </cell>
          <cell r="K1476" t="str">
            <v>R1155 Theatre Orderly</v>
          </cell>
        </row>
        <row r="1477">
          <cell r="G1477" t="str">
            <v>6006 Jersey Contract 2016-17</v>
          </cell>
          <cell r="K1477" t="str">
            <v>R1170 Upholsterer</v>
          </cell>
        </row>
        <row r="1478">
          <cell r="G1478" t="str">
            <v>6007 Non Contracted Activity 2016-17</v>
          </cell>
          <cell r="K1478" t="str">
            <v>R1180 Ancillary ASC B</v>
          </cell>
        </row>
        <row r="1479">
          <cell r="G1479" t="str">
            <v>6008 Other Clinical Income 2016-17</v>
          </cell>
          <cell r="K1479" t="str">
            <v>R1181 Ancillary ASC C</v>
          </cell>
        </row>
        <row r="1480">
          <cell r="G1480" t="str">
            <v>6009 Risk income 2016-17</v>
          </cell>
          <cell r="K1480" t="str">
            <v>R1188 Ward Assistants</v>
          </cell>
        </row>
        <row r="1481">
          <cell r="G1481" t="str">
            <v>6011 NHS Cambridgeshire &amp; Assoc 2017-18</v>
          </cell>
          <cell r="K1481" t="str">
            <v>R1191 Diet Cooks - ASC AL21</v>
          </cell>
        </row>
        <row r="1482">
          <cell r="G1482" t="str">
            <v>6012 NHS England &amp; Associates 2017-18</v>
          </cell>
          <cell r="K1482" t="str">
            <v>R1194 Ward Assistant - Bank</v>
          </cell>
        </row>
        <row r="1483">
          <cell r="G1483" t="str">
            <v>6013 NHS England &amp; Associates NCA 2017-18</v>
          </cell>
          <cell r="K1483" t="str">
            <v>R1200 Building - Skilled Trades</v>
          </cell>
        </row>
        <row r="1484">
          <cell r="G1484" t="str">
            <v>6014 Contracted NORS (NHS BT) 2017-18</v>
          </cell>
          <cell r="K1484" t="str">
            <v>R1210 Supervisors/Technicians</v>
          </cell>
        </row>
        <row r="1485">
          <cell r="G1485" t="str">
            <v>6015 Contracted Wales 2017-18</v>
          </cell>
          <cell r="K1485" t="str">
            <v>R1211 Engineerin Semi-Skill Trades</v>
          </cell>
        </row>
        <row r="1486">
          <cell r="G1486" t="str">
            <v>6016 Jersey Contract 2017-18</v>
          </cell>
          <cell r="K1486" t="str">
            <v>R1214 Waste Collection/Boiler Staff</v>
          </cell>
        </row>
        <row r="1487">
          <cell r="G1487" t="str">
            <v>6017 Non Contracted Activity 2017-18</v>
          </cell>
          <cell r="K1487" t="str">
            <v>R1220 Electricians &amp; Assistants</v>
          </cell>
        </row>
        <row r="1488">
          <cell r="G1488" t="str">
            <v>6018 Other Clinical Income 2017-18</v>
          </cell>
          <cell r="K1488" t="str">
            <v>R1225 Sterilizer Technicians</v>
          </cell>
        </row>
        <row r="1489">
          <cell r="G1489" t="str">
            <v>6019 Risk income 2017-18</v>
          </cell>
          <cell r="K1489" t="str">
            <v>R1230 Engineering Skilled</v>
          </cell>
        </row>
        <row r="1490">
          <cell r="G1490" t="str">
            <v>6021 NHS Cambridgeshire &amp; Assoc 2018-19</v>
          </cell>
          <cell r="K1490" t="str">
            <v>R1250 Design Team</v>
          </cell>
        </row>
        <row r="1491">
          <cell r="G1491" t="str">
            <v>6022 NHS England &amp; Associates 2018-19</v>
          </cell>
          <cell r="K1491" t="str">
            <v>R1251 Porter Recharges</v>
          </cell>
        </row>
        <row r="1492">
          <cell r="G1492" t="str">
            <v>6023 NHS England &amp; Associates NCA 2018-19</v>
          </cell>
          <cell r="K1492" t="str">
            <v>R1255 Corp Devt - Capital Recharge</v>
          </cell>
        </row>
        <row r="1493">
          <cell r="G1493" t="str">
            <v>6024 Contracted NORS (NHS BT) 2018-19</v>
          </cell>
          <cell r="K1493" t="str">
            <v>R1390 Resettlement Allowance</v>
          </cell>
        </row>
        <row r="1494">
          <cell r="G1494" t="str">
            <v>6025 Contracted Wales 2018-19</v>
          </cell>
          <cell r="K1494" t="str">
            <v>R1395 CTC Development Removal</v>
          </cell>
        </row>
        <row r="1495">
          <cell r="G1495" t="str">
            <v>6026 Jersey Contract 2018-19</v>
          </cell>
          <cell r="K1495" t="str">
            <v>R1396 Maternity Leave</v>
          </cell>
        </row>
        <row r="1496">
          <cell r="G1496" t="str">
            <v>6027 Non Contracted Activity 2018-19</v>
          </cell>
          <cell r="K1496" t="str">
            <v>R1397 Maternity Leave - Recovery of Notional SMP</v>
          </cell>
        </row>
        <row r="1497">
          <cell r="G1497" t="str">
            <v>6028 Other Clinical Income 2018-19</v>
          </cell>
          <cell r="K1497" t="str">
            <v>R1399 Pay CIP awaiting allocation</v>
          </cell>
        </row>
        <row r="1498">
          <cell r="G1498" t="str">
            <v>6029 Risk income 2018-19</v>
          </cell>
          <cell r="K1498" t="str">
            <v>R1410 Agency Nursing (Qualified)</v>
          </cell>
        </row>
        <row r="1499">
          <cell r="G1499" t="str">
            <v>6568 Hosted TPP Service</v>
          </cell>
          <cell r="K1499" t="str">
            <v>R1411 Agency Nursing (Unqualified)</v>
          </cell>
        </row>
        <row r="1500">
          <cell r="G1500" t="str">
            <v>6569 Hosted UCP Service</v>
          </cell>
          <cell r="K1500" t="str">
            <v>R1421 Perfusion Services</v>
          </cell>
        </row>
        <row r="1501">
          <cell r="G1501" t="str">
            <v>6981 Additional Income For Over-Performance</v>
          </cell>
          <cell r="K1501" t="str">
            <v>R1426 Agency ODA</v>
          </cell>
        </row>
        <row r="1502">
          <cell r="G1502" t="str">
            <v>7011 SLR - Cancer Other</v>
          </cell>
          <cell r="K1502" t="str">
            <v>R1435 Agency Pharmaceutical</v>
          </cell>
        </row>
        <row r="1503">
          <cell r="G1503" t="str">
            <v>7012 SLR - Clinical Support Other</v>
          </cell>
          <cell r="K1503" t="str">
            <v>R1453 Agency Ancillary</v>
          </cell>
        </row>
        <row r="1504">
          <cell r="G1504" t="str">
            <v>7013 SLR - Perioperative Care Other</v>
          </cell>
          <cell r="K1504" t="str">
            <v>R1460 Agency - Other</v>
          </cell>
        </row>
        <row r="1505">
          <cell r="G1505" t="str">
            <v>7014 SLR - IS Pathology Other</v>
          </cell>
          <cell r="K1505" t="str">
            <v>R1462 Apprentices</v>
          </cell>
        </row>
        <row r="1506">
          <cell r="G1506" t="str">
            <v>7015 SLR - Radiology Others</v>
          </cell>
          <cell r="K1506" t="str">
            <v>R1465 Bank Staff Annual Leave</v>
          </cell>
        </row>
        <row r="1507">
          <cell r="G1507" t="str">
            <v>7016 SLR - Medicine Other</v>
          </cell>
          <cell r="K1507" t="str">
            <v>R1466 Recharge bank midwives</v>
          </cell>
        </row>
        <row r="1508">
          <cell r="G1508" t="str">
            <v>7017 SLR - Neurosciences Other</v>
          </cell>
          <cell r="K1508" t="str">
            <v>R1470 Management Consultant</v>
          </cell>
        </row>
        <row r="1509">
          <cell r="G1509" t="str">
            <v>7018 SLR - Surgery Other</v>
          </cell>
          <cell r="K1509" t="str">
            <v>R1471 Tax Efficient savings scheme</v>
          </cell>
        </row>
        <row r="1510">
          <cell r="G1510" t="str">
            <v>7019 SLR - Childrens Other</v>
          </cell>
          <cell r="K1510" t="str">
            <v>R1473 Professional Fees</v>
          </cell>
        </row>
        <row r="1511">
          <cell r="G1511" t="str">
            <v>7020 SLR - Patient Transport</v>
          </cell>
          <cell r="K1511" t="str">
            <v>R1480 Frank Lee Staff</v>
          </cell>
        </row>
        <row r="1512">
          <cell r="G1512" t="str">
            <v>7021 SLR - Clinical Psychology - Neuro</v>
          </cell>
          <cell r="K1512" t="str">
            <v>R1500 Medical Staffing funded from Internal Recharges (R&amp;D)</v>
          </cell>
        </row>
        <row r="1513">
          <cell r="G1513" t="str">
            <v>7022 SLR - Acute Medicine</v>
          </cell>
          <cell r="K1513" t="str">
            <v>R1501 Nursing funded from Internal Recharges (R&amp;D)</v>
          </cell>
        </row>
        <row r="1514">
          <cell r="G1514" t="str">
            <v>7030 SLR - Endocrinology &amp; Diabetes - Pathology</v>
          </cell>
          <cell r="K1514" t="str">
            <v>R1502 Scientists funded from Internal Recharges (R&amp;D)</v>
          </cell>
        </row>
        <row r="1515">
          <cell r="G1515" t="str">
            <v>7040 SLR - Bowel Cancer Screening - Medicine</v>
          </cell>
          <cell r="K1515" t="str">
            <v>R1503 Technicians Funded from Internal Recharges (R&amp;D)</v>
          </cell>
        </row>
        <row r="1516">
          <cell r="G1516" t="str">
            <v>7041 SLR - Parenteral Nutrition</v>
          </cell>
          <cell r="K1516" t="str">
            <v>R1504 Other Staffing funded from Internal Recharges (R&amp;D)</v>
          </cell>
        </row>
        <row r="1517">
          <cell r="G1517" t="str">
            <v>7042 SLR - Medicine Transplant Support</v>
          </cell>
          <cell r="K1517" t="str">
            <v>R1505 R&amp;D Pay Recharges</v>
          </cell>
        </row>
        <row r="1518">
          <cell r="G1518" t="str">
            <v>7043 SLR - Porphyria</v>
          </cell>
          <cell r="K1518" t="str">
            <v>R1509 Non Pay funded from Internal Recharges (R&amp;D)</v>
          </cell>
        </row>
        <row r="1519">
          <cell r="G1519" t="str">
            <v>7044 SLR - HIV Service</v>
          </cell>
          <cell r="K1519" t="str">
            <v>R2000 Drug Issues</v>
          </cell>
        </row>
        <row r="1520">
          <cell r="G1520" t="str">
            <v>7045 SLR - Lysosomal Storage Disorders</v>
          </cell>
          <cell r="K1520" t="str">
            <v>R2001 Drugs Anti Retroviral</v>
          </cell>
        </row>
        <row r="1521">
          <cell r="G1521" t="str">
            <v>7051 SLR - Breast Screening</v>
          </cell>
          <cell r="K1521" t="str">
            <v>R2002 Drugs Anti Retroviral (Tariff Excluded)</v>
          </cell>
        </row>
        <row r="1522">
          <cell r="G1522" t="str">
            <v>7052 SLR - MRI</v>
          </cell>
          <cell r="K1522" t="str">
            <v>R2003 Drugs - Chemotherapy</v>
          </cell>
        </row>
        <row r="1523">
          <cell r="G1523" t="str">
            <v>7053 SLR - Nuclear Medicine</v>
          </cell>
          <cell r="K1523" t="str">
            <v>R2004 Drugs TPN</v>
          </cell>
        </row>
        <row r="1524">
          <cell r="G1524" t="str">
            <v>7054 SLR - PET CT</v>
          </cell>
          <cell r="K1524" t="str">
            <v>R2005 EPO</v>
          </cell>
        </row>
        <row r="1525">
          <cell r="G1525" t="str">
            <v>7055 SLR - Radiography</v>
          </cell>
          <cell r="K1525" t="str">
            <v>R2007 Drugs Stock Adjustment</v>
          </cell>
        </row>
        <row r="1526">
          <cell r="G1526" t="str">
            <v>7056 SLR - Radiology CT</v>
          </cell>
          <cell r="K1526" t="str">
            <v>R2008 Drugs - Immunomodulating Drugs</v>
          </cell>
        </row>
        <row r="1527">
          <cell r="G1527" t="str">
            <v>7057 SLR - Radiology Day Unit and CVAS</v>
          </cell>
          <cell r="K1527" t="str">
            <v>R2009 CAMTHY - MS Drugs</v>
          </cell>
        </row>
        <row r="1528">
          <cell r="G1528" t="str">
            <v>7058 SLR - Ultrasound</v>
          </cell>
          <cell r="K1528" t="str">
            <v>R2010 Drugs Musculo Skeletal</v>
          </cell>
        </row>
        <row r="1529">
          <cell r="G1529" t="str">
            <v>7099 SLR - Fixed Element Income</v>
          </cell>
          <cell r="K1529" t="str">
            <v>R2011 Drugs Musculo Skeletal (Tariff Excluded)</v>
          </cell>
        </row>
        <row r="1530">
          <cell r="G1530" t="str">
            <v>7100 SLR - General Surgery</v>
          </cell>
          <cell r="K1530" t="str">
            <v>R2012 Drugs Gauchers ERT</v>
          </cell>
        </row>
        <row r="1531">
          <cell r="G1531" t="str">
            <v>7101 SLR - Urology</v>
          </cell>
          <cell r="K1531" t="str">
            <v>R2013 Drugs Immunoglobulins</v>
          </cell>
        </row>
        <row r="1532">
          <cell r="G1532" t="str">
            <v>7102 SLR - Transplantation Surgery</v>
          </cell>
          <cell r="K1532" t="str">
            <v>R2014 Drugs Myozyme(Pompe)</v>
          </cell>
        </row>
        <row r="1533">
          <cell r="G1533" t="str">
            <v>7103 SLR - Breast Surgery</v>
          </cell>
          <cell r="K1533" t="str">
            <v>R2015 Drugs N.I.C.E</v>
          </cell>
        </row>
        <row r="1534">
          <cell r="G1534" t="str">
            <v>7104 SLR - Colorectal Surgery</v>
          </cell>
          <cell r="K1534" t="str">
            <v>R2016 Drugs Zavesca</v>
          </cell>
        </row>
        <row r="1535">
          <cell r="G1535" t="str">
            <v>7105 SLR - Hepatobiliary &amp; Pancreatic Surgery</v>
          </cell>
          <cell r="K1535" t="str">
            <v>R2017 Drugs Anti TNF</v>
          </cell>
        </row>
        <row r="1536">
          <cell r="G1536" t="str">
            <v>7106 SLR - Upper Gastrointestinal Surgery</v>
          </cell>
          <cell r="K1536" t="str">
            <v>R2018 Drugs Fabrys</v>
          </cell>
        </row>
        <row r="1537">
          <cell r="G1537" t="str">
            <v>7107 SLR - Vascular Surgery</v>
          </cell>
          <cell r="K1537" t="str">
            <v>R2019 Drugs Idursufase (Hunter's)</v>
          </cell>
        </row>
        <row r="1538">
          <cell r="G1538" t="str">
            <v>7108 SLR - Spinal Surgery Service</v>
          </cell>
          <cell r="K1538" t="str">
            <v>R2020 Haem Arginate</v>
          </cell>
        </row>
        <row r="1539">
          <cell r="G1539" t="str">
            <v>7110 SLR - Trauma &amp; Orthopaedics</v>
          </cell>
          <cell r="K1539" t="str">
            <v>R2021 Insulin Pumps and Consumables</v>
          </cell>
        </row>
        <row r="1540">
          <cell r="G1540" t="str">
            <v>7120 SLR - ENT</v>
          </cell>
          <cell r="K1540" t="str">
            <v>R2023 Drugs Immunoglobulins (Tariff Excluded)</v>
          </cell>
        </row>
        <row r="1541">
          <cell r="G1541" t="str">
            <v>7130 SLR - Ophthalmology</v>
          </cell>
          <cell r="K1541" t="str">
            <v>R2027 Drugs Anti TNF (Tariff Excluded)</v>
          </cell>
        </row>
        <row r="1542">
          <cell r="G1542" t="str">
            <v>7140 SLR - Oral Surgery</v>
          </cell>
          <cell r="K1542" t="str">
            <v>R2050 Annex A Drugs</v>
          </cell>
        </row>
        <row r="1543">
          <cell r="G1543" t="str">
            <v>7141 SLR - Restorative Dentistry</v>
          </cell>
          <cell r="K1543" t="str">
            <v>R2051 Annex A Drugs (IFR  Refused)</v>
          </cell>
        </row>
        <row r="1544">
          <cell r="G1544" t="str">
            <v>7142 SLR – Paediatric Dentistry</v>
          </cell>
          <cell r="K1544" t="str">
            <v>R2070 Drugs FP10</v>
          </cell>
        </row>
        <row r="1545">
          <cell r="G1545" t="str">
            <v>7143 SLR - Orthodontics</v>
          </cell>
          <cell r="K1545" t="str">
            <v>R2071 Drugs - CIP</v>
          </cell>
        </row>
        <row r="1546">
          <cell r="G1546" t="str">
            <v>7144 SLR - Maxillo-Facial Surgery</v>
          </cell>
          <cell r="K1546" t="str">
            <v>R2090 Medical Gases</v>
          </cell>
        </row>
        <row r="1547">
          <cell r="G1547" t="str">
            <v>7150 SLR - Neurosurgery</v>
          </cell>
          <cell r="K1547" t="str">
            <v>R2096 Drugs General Sale At Fulbourn</v>
          </cell>
        </row>
        <row r="1548">
          <cell r="G1548" t="str">
            <v>7160 SLR - Plastic Surgery</v>
          </cell>
          <cell r="K1548" t="str">
            <v>R2097 Drugs - Production Unit Transfer</v>
          </cell>
        </row>
        <row r="1549">
          <cell r="G1549" t="str">
            <v>7170 SLR - Cardiothoracic Surgery</v>
          </cell>
          <cell r="K1549" t="str">
            <v>R2098 Drugs Cost Of General Sales</v>
          </cell>
        </row>
        <row r="1550">
          <cell r="G1550" t="str">
            <v>7171 SLR - Paediatric Surgery</v>
          </cell>
          <cell r="K1550" t="str">
            <v>R2140 AHNR Orthoptist Prosthesis</v>
          </cell>
        </row>
        <row r="1551">
          <cell r="G1551" t="str">
            <v>7180 SLR - Eau</v>
          </cell>
          <cell r="K1551" t="str">
            <v>R2141 Paediatric IP Surgical Appliances</v>
          </cell>
        </row>
        <row r="1552">
          <cell r="G1552" t="str">
            <v>7190 SLR - Anaesthetics</v>
          </cell>
          <cell r="K1552" t="str">
            <v>R2142 Paediatric OP Foot Prosthesis</v>
          </cell>
        </row>
        <row r="1553">
          <cell r="G1553" t="str">
            <v>7191 SLR - Pain Management</v>
          </cell>
          <cell r="K1553" t="str">
            <v>R2143 Paediatric OP Other Prosthesis</v>
          </cell>
        </row>
        <row r="1554">
          <cell r="G1554" t="str">
            <v>7192 SLR - Critical Care</v>
          </cell>
          <cell r="K1554" t="str">
            <v>R2144 Adult IP Surgical Appliances</v>
          </cell>
        </row>
        <row r="1555">
          <cell r="G1555" t="str">
            <v>7211 SLR - Paediatric Urology</v>
          </cell>
          <cell r="K1555" t="str">
            <v>R2145 Adult OP Foot Prosthesis</v>
          </cell>
        </row>
        <row r="1556">
          <cell r="G1556" t="str">
            <v>7212 SLR - Paediatric Transplantation Surgery</v>
          </cell>
          <cell r="K1556" t="str">
            <v>R2146 Adult OP Other Prosthesis</v>
          </cell>
        </row>
        <row r="1557">
          <cell r="G1557" t="str">
            <v>7213 SLR - Paediatric Gastrointestinal Surgery</v>
          </cell>
          <cell r="K1557" t="str">
            <v>R2147 Self-Referred Patient Appliances</v>
          </cell>
        </row>
        <row r="1558">
          <cell r="G1558" t="str">
            <v>7214 SLR - Paediatric Trauma &amp; Orthopaedics</v>
          </cell>
          <cell r="K1558" t="str">
            <v>R2150 Patients Appliances</v>
          </cell>
        </row>
        <row r="1559">
          <cell r="G1559" t="str">
            <v>7215 SLR - Paediatric Ear Nose &amp; Throat</v>
          </cell>
          <cell r="K1559" t="str">
            <v>R2151 Patients Appliances - Wigs</v>
          </cell>
        </row>
        <row r="1560">
          <cell r="G1560" t="str">
            <v>7216 SLR - Paediatric Ophthalmology</v>
          </cell>
          <cell r="K1560" t="str">
            <v>R2152 Prosthesis - Other</v>
          </cell>
        </row>
        <row r="1561">
          <cell r="G1561" t="str">
            <v>7217 SLR - Paediatric Maxillo-Facial Surgery</v>
          </cell>
          <cell r="K1561" t="str">
            <v>R2153 Patients Appliances - Dental</v>
          </cell>
        </row>
        <row r="1562">
          <cell r="G1562" t="str">
            <v>7218 SLR - Paediatric Neurosurgery</v>
          </cell>
          <cell r="K1562" t="str">
            <v>R2154 Footwear Accessories</v>
          </cell>
        </row>
        <row r="1563">
          <cell r="G1563" t="str">
            <v>7219 SLR - Paediatric Plastic Surgery</v>
          </cell>
          <cell r="K1563" t="str">
            <v>R2156 Hearing Aid Moulds</v>
          </cell>
        </row>
        <row r="1564">
          <cell r="G1564" t="str">
            <v>7242 SLR - Paediatric Intensive Care</v>
          </cell>
          <cell r="K1564" t="str">
            <v>R2157 Lower Body Prosthesis</v>
          </cell>
        </row>
        <row r="1565">
          <cell r="G1565" t="str">
            <v>7251 SLR - Paediatric Gastroenterology</v>
          </cell>
          <cell r="K1565" t="str">
            <v>R2158 Upper Body Prosthesis</v>
          </cell>
        </row>
        <row r="1566">
          <cell r="G1566" t="str">
            <v>7252 SLR - Paediatric Endocrinology</v>
          </cell>
          <cell r="K1566" t="str">
            <v>R2159 Breast Implants</v>
          </cell>
        </row>
        <row r="1567">
          <cell r="G1567" t="str">
            <v>7253 SLR - Paediatric Clinical Haematology</v>
          </cell>
          <cell r="K1567" t="str">
            <v>R2160 Prostheses Repair</v>
          </cell>
        </row>
        <row r="1568">
          <cell r="G1568" t="str">
            <v>7255 SLR - Paediatric Clinical Immunology &amp; Allergy</v>
          </cell>
          <cell r="K1568" t="str">
            <v>R2161 New Lower Limbs Conventional</v>
          </cell>
        </row>
        <row r="1569">
          <cell r="G1569" t="str">
            <v>7257 SLR - Paediatric Dermatology</v>
          </cell>
          <cell r="K1569" t="str">
            <v>R2162 New Upper Limbs</v>
          </cell>
        </row>
        <row r="1570">
          <cell r="G1570" t="str">
            <v>7258 SLR - Paediatric Respiratory Medicine</v>
          </cell>
          <cell r="K1570" t="str">
            <v>R2163 New Lower Modular Limbs</v>
          </cell>
        </row>
        <row r="1571">
          <cell r="G1571" t="str">
            <v>7260 SLR - Paediatric Medical Oncology</v>
          </cell>
          <cell r="K1571" t="str">
            <v>R2164 Limb Service Contract</v>
          </cell>
        </row>
        <row r="1572">
          <cell r="G1572" t="str">
            <v>7261 SLR - Paediatric Metabolic Disease</v>
          </cell>
          <cell r="K1572" t="str">
            <v>R2169 Wheelchair Stocks</v>
          </cell>
        </row>
        <row r="1573">
          <cell r="G1573" t="str">
            <v>7262 SLR - Paediatric Rheumatology</v>
          </cell>
          <cell r="K1573" t="str">
            <v>R2170 Upper &amp; Lower Stump Socks</v>
          </cell>
        </row>
        <row r="1574">
          <cell r="G1574" t="str">
            <v>7263 SLR - Paediatric Diabetic Medicine</v>
          </cell>
          <cell r="K1574" t="str">
            <v>R2171 Wheelchair Accessories</v>
          </cell>
        </row>
        <row r="1575">
          <cell r="G1575" t="str">
            <v>7264 SLR - Paediatric Cystic Fibrosis</v>
          </cell>
          <cell r="K1575" t="str">
            <v>R2172 Wheelchairs Recon &amp; Mod</v>
          </cell>
        </row>
        <row r="1576">
          <cell r="G1576" t="str">
            <v>7300 SLR - General Medicine</v>
          </cell>
          <cell r="K1576" t="str">
            <v>R2173 EPIC's</v>
          </cell>
        </row>
        <row r="1577">
          <cell r="G1577" t="str">
            <v>7301 SLR - Gastroenterology</v>
          </cell>
          <cell r="K1577" t="str">
            <v>R2174 EPIOC's</v>
          </cell>
        </row>
        <row r="1578">
          <cell r="G1578" t="str">
            <v>7302 SLR - Endocrinology</v>
          </cell>
          <cell r="K1578" t="str">
            <v>R2175 Wheelchair Repair Contract</v>
          </cell>
        </row>
        <row r="1579">
          <cell r="G1579" t="str">
            <v>7303 SLR - Clinical Haematology</v>
          </cell>
          <cell r="K1579" t="str">
            <v>R2176 Wheelchair Vouchers</v>
          </cell>
        </row>
        <row r="1580">
          <cell r="G1580" t="str">
            <v>7304 SLR - Clinical Physiology</v>
          </cell>
          <cell r="K1580" t="str">
            <v>R2177 Special Seating</v>
          </cell>
        </row>
        <row r="1581">
          <cell r="G1581" t="str">
            <v>7305 SLR - Clinical Pharmacology</v>
          </cell>
          <cell r="K1581" t="str">
            <v>R2178 Pressure Cushions</v>
          </cell>
        </row>
        <row r="1582">
          <cell r="G1582" t="str">
            <v>7306 SLR - Hepatology</v>
          </cell>
          <cell r="K1582" t="str">
            <v>R2181 Footwear - Stock</v>
          </cell>
        </row>
        <row r="1583">
          <cell r="G1583" t="str">
            <v>7307 SLR - Diabetic Medicine</v>
          </cell>
          <cell r="K1583" t="str">
            <v>R2182 Footwear - Bespoke</v>
          </cell>
        </row>
        <row r="1584">
          <cell r="G1584" t="str">
            <v>7308 SLR - Blood &amp; Marrow Transplantation</v>
          </cell>
          <cell r="K1584" t="str">
            <v>R2183 Footwear - Repair</v>
          </cell>
        </row>
        <row r="1585">
          <cell r="G1585" t="str">
            <v>7309 SLR - Haemophilia</v>
          </cell>
          <cell r="K1585" t="str">
            <v>R2188 Optical Appliances</v>
          </cell>
        </row>
        <row r="1586">
          <cell r="G1586" t="str">
            <v>7311 SLR - Clinical Genetics</v>
          </cell>
          <cell r="K1586" t="str">
            <v>R2192 Therapy Materials And Equipment</v>
          </cell>
        </row>
        <row r="1587">
          <cell r="G1587" t="str">
            <v>7313 SLR - Clinical Immunology And Allergy</v>
          </cell>
          <cell r="K1587" t="str">
            <v>R2194 Aids For Disabled</v>
          </cell>
        </row>
        <row r="1588">
          <cell r="G1588" t="str">
            <v>7314 SLR - Rehabilitation</v>
          </cell>
          <cell r="K1588" t="str">
            <v>R2195 Hearing Aids - Private</v>
          </cell>
        </row>
        <row r="1589">
          <cell r="G1589" t="str">
            <v>7315 SLR - Palliative Medicine</v>
          </cell>
          <cell r="K1589" t="str">
            <v>R2196 Batteries</v>
          </cell>
        </row>
        <row r="1590">
          <cell r="G1590" t="str">
            <v>7316 SLR - Clinical Immunology</v>
          </cell>
          <cell r="K1590" t="str">
            <v>R2197 Hearing Aids - Repair</v>
          </cell>
        </row>
        <row r="1591">
          <cell r="G1591" t="str">
            <v>7317 SLR - Allergy</v>
          </cell>
          <cell r="K1591" t="str">
            <v>R2198 Hearing Aids - NHS</v>
          </cell>
        </row>
        <row r="1592">
          <cell r="G1592" t="str">
            <v>7320 SLR - Cardiology</v>
          </cell>
          <cell r="K1592" t="str">
            <v>R2200 Cochlear Processors</v>
          </cell>
        </row>
        <row r="1593">
          <cell r="G1593" t="str">
            <v>7321 SLR - Paediatric Cardiology</v>
          </cell>
          <cell r="K1593" t="str">
            <v>R2201 Cochlear Implants</v>
          </cell>
        </row>
        <row r="1594">
          <cell r="G1594" t="str">
            <v>7324 SLR - Anticoagulant Service</v>
          </cell>
          <cell r="K1594" t="str">
            <v>R2202 Cochlear BAHAs</v>
          </cell>
        </row>
        <row r="1595">
          <cell r="G1595" t="str">
            <v>7328 SLR - Stroke Medicine</v>
          </cell>
          <cell r="K1595" t="str">
            <v>R2203 Middle Ear Implants</v>
          </cell>
        </row>
        <row r="1596">
          <cell r="G1596" t="str">
            <v>7329 SLR - Transient Ischaemic Attack</v>
          </cell>
          <cell r="K1596" t="str">
            <v>R2204 ABI Implants</v>
          </cell>
        </row>
        <row r="1597">
          <cell r="G1597" t="str">
            <v>7330 SLR - Dermatology</v>
          </cell>
          <cell r="K1597" t="str">
            <v>R2205 Middle Ear Processors</v>
          </cell>
        </row>
        <row r="1598">
          <cell r="G1598" t="str">
            <v>7340 SLR - Respiratory Medicine</v>
          </cell>
          <cell r="K1598" t="str">
            <v>R2206 Cochlear Managed Services</v>
          </cell>
        </row>
        <row r="1599">
          <cell r="G1599" t="str">
            <v>7341 SLR - Respiratory Physiology</v>
          </cell>
          <cell r="K1599" t="str">
            <v>R2207 Dressings Recharge</v>
          </cell>
        </row>
        <row r="1600">
          <cell r="G1600" t="str">
            <v>7350 SLR - Infectious Diseases</v>
          </cell>
          <cell r="K1600" t="str">
            <v>R2208 Cochlear Repairs/ Accessories</v>
          </cell>
        </row>
        <row r="1601">
          <cell r="G1601" t="str">
            <v>7360 SLR - Genitourinary Medicine</v>
          </cell>
          <cell r="K1601" t="str">
            <v>R2209 BAHA Repairs/ Accessories</v>
          </cell>
        </row>
        <row r="1602">
          <cell r="G1602" t="str">
            <v>7361 SLR - Nephrology</v>
          </cell>
          <cell r="K1602" t="str">
            <v>R2218 Urology Robot Semi Disposals</v>
          </cell>
        </row>
        <row r="1603">
          <cell r="G1603" t="str">
            <v>7370 SLR - Medical Oncology</v>
          </cell>
          <cell r="K1603" t="str">
            <v>R2219 Disposable Surg Instruments</v>
          </cell>
        </row>
        <row r="1604">
          <cell r="G1604" t="str">
            <v>7400 SLR - Neurology</v>
          </cell>
          <cell r="K1604" t="str">
            <v>R2220 Dental Equipment &amp; Materials</v>
          </cell>
        </row>
        <row r="1605">
          <cell r="G1605" t="str">
            <v>7401 SLR - Clinical Neurophysiology</v>
          </cell>
          <cell r="K1605" t="str">
            <v>R2230 Angio Med &amp; Surg</v>
          </cell>
        </row>
        <row r="1606">
          <cell r="G1606" t="str">
            <v>7410 SLR - Rheumatology</v>
          </cell>
          <cell r="K1606" t="str">
            <v>R2232 ICP Bolts</v>
          </cell>
        </row>
        <row r="1607">
          <cell r="G1607" t="str">
            <v>7420 SLR - General Paediatrics</v>
          </cell>
          <cell r="K1607" t="str">
            <v>R2240 X-Ray Film</v>
          </cell>
        </row>
        <row r="1608">
          <cell r="G1608" t="str">
            <v>7421 SLR - Paediatric Neurology</v>
          </cell>
          <cell r="K1608" t="str">
            <v>R2241 X-Ray Chemicals</v>
          </cell>
        </row>
        <row r="1609">
          <cell r="G1609" t="str">
            <v>7422 SLR - Neonatal Intensive Care</v>
          </cell>
          <cell r="K1609" t="str">
            <v>R2249 Haemophilia Blood Products</v>
          </cell>
        </row>
        <row r="1610">
          <cell r="G1610" t="str">
            <v>7424 SLR - Well Babies</v>
          </cell>
          <cell r="K1610" t="str">
            <v>R2250 Laboratory Chemicals</v>
          </cell>
        </row>
        <row r="1611">
          <cell r="G1611" t="str">
            <v>7430 SLR - Geriatric Medicine</v>
          </cell>
          <cell r="K1611" t="str">
            <v>R2251 Laboratory Isotopes</v>
          </cell>
        </row>
        <row r="1612">
          <cell r="G1612" t="str">
            <v>7460 SLR - Medical Ophthalmology</v>
          </cell>
          <cell r="K1612" t="str">
            <v>R2252 Laboratory Immuno Reagents</v>
          </cell>
        </row>
        <row r="1613">
          <cell r="G1613" t="str">
            <v>7501 SLR - Obstetrics</v>
          </cell>
          <cell r="K1613" t="str">
            <v>R2253 Blood Gas Analyser Contract</v>
          </cell>
        </row>
        <row r="1614">
          <cell r="G1614" t="str">
            <v>7502 SLR - Gynaecology</v>
          </cell>
          <cell r="K1614" t="str">
            <v>R2254 Laboratory Equipment Recharge</v>
          </cell>
        </row>
        <row r="1615">
          <cell r="G1615" t="str">
            <v>7503 SLR - Gynaecological Oncology</v>
          </cell>
          <cell r="K1615" t="str">
            <v>R2257 Laboratory Bone Marrow</v>
          </cell>
        </row>
        <row r="1616">
          <cell r="G1616" t="str">
            <v>7560 SLR - Midwife Episode</v>
          </cell>
          <cell r="K1616" t="str">
            <v>R2258 Laboratory Control Materials</v>
          </cell>
        </row>
        <row r="1617">
          <cell r="G1617" t="str">
            <v>7650 SLR - Physiotherapy</v>
          </cell>
          <cell r="K1617" t="str">
            <v>R2259 Laboratory Consumables</v>
          </cell>
        </row>
        <row r="1618">
          <cell r="G1618" t="str">
            <v>7651 SLR - Occupational Therapy</v>
          </cell>
          <cell r="K1618" t="str">
            <v>R2260 Laboratory Ins Services</v>
          </cell>
        </row>
        <row r="1619">
          <cell r="G1619" t="str">
            <v>7652 SLR - Speech &amp; Language Therapy</v>
          </cell>
          <cell r="K1619" t="str">
            <v>R2261 Laboratory Enzymes</v>
          </cell>
        </row>
        <row r="1620">
          <cell r="G1620" t="str">
            <v>7654 SLR - Dietetics</v>
          </cell>
          <cell r="K1620" t="str">
            <v>R2263 Laboratory Neqas Scheme</v>
          </cell>
        </row>
        <row r="1621">
          <cell r="G1621" t="str">
            <v>7655 SLR - Orthoptics</v>
          </cell>
          <cell r="K1621" t="str">
            <v>R2269 Laboratory Accreditation</v>
          </cell>
        </row>
        <row r="1622">
          <cell r="G1622" t="str">
            <v>7656 SLR - Clinical Psychology</v>
          </cell>
          <cell r="K1622" t="str">
            <v>R2277 Theatres New Instruments</v>
          </cell>
        </row>
        <row r="1623">
          <cell r="G1623" t="str">
            <v>7657 SLR - Prosthetics</v>
          </cell>
          <cell r="K1623" t="str">
            <v>R2278 Theatres Instrument Repairs</v>
          </cell>
        </row>
        <row r="1624">
          <cell r="G1624" t="str">
            <v>7658 SLR - Orthotics</v>
          </cell>
          <cell r="K1624" t="str">
            <v>R2281 Med/Surg Bone Transport</v>
          </cell>
        </row>
        <row r="1625">
          <cell r="G1625" t="str">
            <v>7662 SLR - Optometry</v>
          </cell>
          <cell r="K1625" t="str">
            <v>R2282 Med/Surg Bone Other</v>
          </cell>
        </row>
        <row r="1626">
          <cell r="G1626" t="str">
            <v>7800 SLR - Clinical Oncology (Previously Radiotherapy)</v>
          </cell>
          <cell r="K1626" t="str">
            <v>R2285 Nutrition Recharges</v>
          </cell>
        </row>
        <row r="1627">
          <cell r="G1627" t="str">
            <v>7810 SLR - Radiology (Old Code)</v>
          </cell>
          <cell r="K1627" t="str">
            <v>R2287 Seeds</v>
          </cell>
        </row>
        <row r="1628">
          <cell r="G1628" t="str">
            <v>7811 SLR - Interventional Radiology</v>
          </cell>
          <cell r="K1628" t="str">
            <v>R2288 Pressure Garments</v>
          </cell>
        </row>
        <row r="1629">
          <cell r="G1629" t="str">
            <v>7812 SLR - Diagnostic Imaging</v>
          </cell>
          <cell r="K1629" t="str">
            <v>R2289 Med/Surg Disposables</v>
          </cell>
        </row>
        <row r="1630">
          <cell r="G1630" t="str">
            <v>7823 SLR - Haematology (Old Code)</v>
          </cell>
          <cell r="K1630" t="str">
            <v>R2290 ISCUS</v>
          </cell>
        </row>
        <row r="1631">
          <cell r="G1631" t="str">
            <v>7824 SLR - Histopathology (Old Code)</v>
          </cell>
          <cell r="K1631" t="str">
            <v>R2294 Plasmapheresis</v>
          </cell>
        </row>
        <row r="1632">
          <cell r="G1632" t="str">
            <v>7830 SLR - Immunopathology (Old Code)</v>
          </cell>
          <cell r="K1632" t="str">
            <v>R2296 National Blood Contract</v>
          </cell>
        </row>
        <row r="1633">
          <cell r="G1633" t="str">
            <v>7831 SLR - Medical Microbiology (Old Code)</v>
          </cell>
          <cell r="K1633" t="str">
            <v>R2297 Other Blood Products</v>
          </cell>
        </row>
        <row r="1634">
          <cell r="G1634" t="str">
            <v>7838 SLR - Cytology</v>
          </cell>
          <cell r="K1634" t="str">
            <v>R2299 Autologus Blood</v>
          </cell>
        </row>
        <row r="1635">
          <cell r="G1635" t="str">
            <v>7840 SLR - Audiology</v>
          </cell>
          <cell r="K1635" t="str">
            <v>R2311 Instrumentation (Non-Theatres)</v>
          </cell>
        </row>
        <row r="1636">
          <cell r="G1636" t="str">
            <v>7841 SLR - Biochemistry</v>
          </cell>
          <cell r="K1636" t="str">
            <v>R2312 Instrument Repairs</v>
          </cell>
        </row>
        <row r="1637">
          <cell r="G1637" t="str">
            <v>7960 SLR - Allied Health Professional Episodes</v>
          </cell>
          <cell r="K1637" t="str">
            <v>R2313 Medical Equipment</v>
          </cell>
        </row>
        <row r="1638">
          <cell r="G1638" t="str">
            <v>7999 Capital Reserves</v>
          </cell>
          <cell r="K1638" t="str">
            <v>R2314 Medical Equipment Repairs</v>
          </cell>
        </row>
        <row r="1639">
          <cell r="G1639" t="str">
            <v>8048 Rev To Cap Transfers 2014-15</v>
          </cell>
          <cell r="K1639" t="str">
            <v>R2315 Medical Equipment Maintenance Contract</v>
          </cell>
        </row>
        <row r="1640">
          <cell r="G1640" t="str">
            <v>8275 PFI Enabling ATC</v>
          </cell>
          <cell r="K1640" t="str">
            <v>R2316 Non-Medical Equipment</v>
          </cell>
        </row>
        <row r="1641">
          <cell r="G1641" t="str">
            <v>8391 Oncology E-Prescribing</v>
          </cell>
          <cell r="K1641" t="str">
            <v>R2317 Non-Medical Equipment Repairs</v>
          </cell>
        </row>
        <row r="1642">
          <cell r="G1642" t="str">
            <v>8418 Capital Projects Support</v>
          </cell>
          <cell r="K1642" t="str">
            <v>R2318 Non-Medical Equipment Maintenance Contract</v>
          </cell>
        </row>
        <row r="1643">
          <cell r="G1643" t="str">
            <v>8422 GDE</v>
          </cell>
          <cell r="K1643" t="str">
            <v>R2325 Biomedical Equipment Spares</v>
          </cell>
        </row>
        <row r="1644">
          <cell r="G1644" t="str">
            <v>8423 IT Server Stabilisation</v>
          </cell>
          <cell r="K1644" t="str">
            <v>R2360 Med/Surg Non Disposable</v>
          </cell>
        </row>
        <row r="1645">
          <cell r="G1645" t="str">
            <v>8426 Critical Server Virtualisation</v>
          </cell>
          <cell r="K1645" t="str">
            <v>R2361 Medical Loan Equipment</v>
          </cell>
        </row>
        <row r="1646">
          <cell r="G1646" t="str">
            <v>8430 WRVS Donation</v>
          </cell>
          <cell r="K1646" t="str">
            <v>R2362 Med/Surg Orthopaedic Trauma</v>
          </cell>
        </row>
        <row r="1647">
          <cell r="G1647" t="str">
            <v>8438 BMR R&amp;D - WBIC</v>
          </cell>
          <cell r="K1647" t="str">
            <v>R2363 Med/Surg Orthopaedic Elective</v>
          </cell>
        </row>
        <row r="1648">
          <cell r="G1648" t="str">
            <v>8445 Additional Wards (Ward Conting</v>
          </cell>
          <cell r="K1648" t="str">
            <v>R2364 Hip Prosthesis</v>
          </cell>
        </row>
        <row r="1649">
          <cell r="G1649" t="str">
            <v>8446 Main Theatres + Update To Phar</v>
          </cell>
          <cell r="K1649" t="str">
            <v>R2365 Knee Prosthesis</v>
          </cell>
        </row>
        <row r="1650">
          <cell r="G1650" t="str">
            <v>8451 BRC Core Lab Facility</v>
          </cell>
          <cell r="K1650" t="str">
            <v>R2366 Shoulder Prosthesis</v>
          </cell>
        </row>
        <row r="1651">
          <cell r="G1651" t="str">
            <v>8452 Pet CT Scanner</v>
          </cell>
          <cell r="K1651" t="str">
            <v>R2367 Med/Surg Repairs</v>
          </cell>
        </row>
        <row r="1652">
          <cell r="G1652" t="str">
            <v>8453 Energy Conservation 08/09</v>
          </cell>
          <cell r="K1652" t="str">
            <v>R2378 Infection Control Issues</v>
          </cell>
        </row>
        <row r="1653">
          <cell r="G1653" t="str">
            <v>8455 MEC 2008/09</v>
          </cell>
          <cell r="K1653" t="str">
            <v>R2391 Other Reagents</v>
          </cell>
        </row>
        <row r="1654">
          <cell r="G1654" t="str">
            <v>8456 ACT-Neuro CT Scanner</v>
          </cell>
          <cell r="K1654" t="str">
            <v>R2400 Food Supplies</v>
          </cell>
        </row>
        <row r="1655">
          <cell r="G1655" t="str">
            <v>8469 MRC New Build (Recharged)</v>
          </cell>
          <cell r="K1655" t="str">
            <v>R2406 Beverages And Beverage Contract</v>
          </cell>
        </row>
        <row r="1656">
          <cell r="G1656" t="str">
            <v>8476 Professional Fees Local Plan E</v>
          </cell>
          <cell r="K1656" t="str">
            <v>R2410 Discharge Pack - Basic Food</v>
          </cell>
        </row>
        <row r="1657">
          <cell r="G1657" t="str">
            <v>8478 Tomotherapy (Bal)</v>
          </cell>
          <cell r="K1657" t="str">
            <v>R2411 Special Foods</v>
          </cell>
        </row>
        <row r="1658">
          <cell r="G1658" t="str">
            <v>8479 Labs - Meditech</v>
          </cell>
          <cell r="K1658" t="str">
            <v>R2412 Cook-Chill Contract</v>
          </cell>
        </row>
        <row r="1659">
          <cell r="G1659" t="str">
            <v>8480 Mcadd Implementation</v>
          </cell>
          <cell r="K1659" t="str">
            <v>R2414 Ward Provisions - Food Recharge To Estates</v>
          </cell>
        </row>
        <row r="1660">
          <cell r="G1660" t="str">
            <v>8484 Site Master Planning</v>
          </cell>
          <cell r="K1660" t="str">
            <v>R2451 Staff Uniforms</v>
          </cell>
        </row>
        <row r="1661">
          <cell r="G1661" t="str">
            <v>8488 Pathology Reception Reconfigur</v>
          </cell>
          <cell r="K1661" t="str">
            <v>R2452 Disposable Gowns</v>
          </cell>
        </row>
        <row r="1662">
          <cell r="G1662" t="str">
            <v>8489 Interventional Bronchoscopy</v>
          </cell>
          <cell r="K1662" t="str">
            <v>R2460 Patients Clothing</v>
          </cell>
        </row>
        <row r="1663">
          <cell r="G1663" t="str">
            <v>8490 Business Intelligence Licences</v>
          </cell>
          <cell r="K1663" t="str">
            <v>R2461 Incontinence Supplies</v>
          </cell>
        </row>
        <row r="1664">
          <cell r="G1664" t="str">
            <v>8492 R+D Tandem Mass Spectrometer</v>
          </cell>
          <cell r="K1664" t="str">
            <v>R2470 Laundry Washing Materials</v>
          </cell>
        </row>
        <row r="1665">
          <cell r="G1665" t="str">
            <v>8496 Bladder Scanners</v>
          </cell>
          <cell r="K1665" t="str">
            <v>R2472 Water Softening Materials</v>
          </cell>
        </row>
        <row r="1666">
          <cell r="G1666" t="str">
            <v>8497 Rev To Capital 08/09</v>
          </cell>
          <cell r="K1666" t="str">
            <v>R2490 Dry Cleaning Outside Contract</v>
          </cell>
        </row>
        <row r="1667">
          <cell r="G1667" t="str">
            <v>8499 King'S Fund Project</v>
          </cell>
          <cell r="K1667" t="str">
            <v>R2491 Laundry Outside Contract</v>
          </cell>
        </row>
        <row r="1668">
          <cell r="G1668" t="str">
            <v>8500 Stem Cell Research-Gmp</v>
          </cell>
          <cell r="K1668" t="str">
            <v>R2501 Hardware &amp; Crockery</v>
          </cell>
        </row>
        <row r="1669">
          <cell r="G1669" t="str">
            <v>8501 Clrn Alterations</v>
          </cell>
          <cell r="K1669" t="str">
            <v>R2509 Vending Rental</v>
          </cell>
        </row>
        <row r="1670">
          <cell r="G1670" t="str">
            <v>8502 Backlog/ Statutory/Dda 09/10</v>
          </cell>
          <cell r="K1670" t="str">
            <v>R2510 Bedding - Disposable</v>
          </cell>
        </row>
        <row r="1671">
          <cell r="G1671" t="str">
            <v>8504 Feasibility Fees 09/10</v>
          </cell>
          <cell r="K1671" t="str">
            <v>R2520 Bedding - Non-Disposable</v>
          </cell>
        </row>
        <row r="1672">
          <cell r="G1672" t="str">
            <v>8507 K3/Ccu/Other</v>
          </cell>
          <cell r="K1672" t="str">
            <v>R2524 Linen -Towels</v>
          </cell>
        </row>
        <row r="1673">
          <cell r="G1673" t="str">
            <v>8508 R+D - Herschel Smith</v>
          </cell>
          <cell r="K1673" t="str">
            <v>R2525 Linen -Theatre Drapes</v>
          </cell>
        </row>
        <row r="1674">
          <cell r="G1674" t="str">
            <v>8522 Pandemic Flu- PICU Ventilators and Other</v>
          </cell>
          <cell r="K1674" t="str">
            <v>R2526 Linen - Operating Gowns</v>
          </cell>
        </row>
        <row r="1675">
          <cell r="G1675" t="str">
            <v>8523 Pandemic Flu- Additional Pumps</v>
          </cell>
          <cell r="K1675" t="str">
            <v>R2527 Linen - Nightwear</v>
          </cell>
        </row>
        <row r="1676">
          <cell r="G1676" t="str">
            <v>8524 Ophthalmology IT Software</v>
          </cell>
          <cell r="K1676" t="str">
            <v>R2528 Linen - Laundry Bags</v>
          </cell>
        </row>
        <row r="1677">
          <cell r="G1677" t="str">
            <v>8525 Slippage Required</v>
          </cell>
          <cell r="K1677" t="str">
            <v>R2529 Linen - Stretchers/Gloves</v>
          </cell>
        </row>
        <row r="1678">
          <cell r="G1678" t="str">
            <v>8526 Bal of B/Fwd Budgets</v>
          </cell>
          <cell r="K1678" t="str">
            <v>R2900 Entereal Feed Sets</v>
          </cell>
        </row>
        <row r="1679">
          <cell r="G1679" t="str">
            <v>8527 Capacity and General Contingency</v>
          </cell>
          <cell r="K1679" t="str">
            <v>R3500 Office Consumables</v>
          </cell>
        </row>
        <row r="1680">
          <cell r="G1680" t="str">
            <v>8528 Orthopaedics Equipment</v>
          </cell>
          <cell r="K1680" t="str">
            <v>R3501 Printing</v>
          </cell>
        </row>
        <row r="1681">
          <cell r="G1681" t="str">
            <v>8529 Ultrasound Scanner</v>
          </cell>
          <cell r="K1681" t="str">
            <v>R3503 Telephone directories</v>
          </cell>
        </row>
        <row r="1682">
          <cell r="G1682" t="str">
            <v>8530 Linac Emergency Repairs</v>
          </cell>
          <cell r="K1682" t="str">
            <v>R3504 Imaging Charges</v>
          </cell>
        </row>
        <row r="1683">
          <cell r="G1683" t="str">
            <v>8536 Occupational Health Hygiene</v>
          </cell>
          <cell r="K1683" t="str">
            <v>R3508 Stationery Recharge</v>
          </cell>
        </row>
        <row r="1684">
          <cell r="G1684" t="str">
            <v>8539 Orthopaedic Rectal Scope</v>
          </cell>
          <cell r="K1684" t="str">
            <v>R3511 Books, Journals And Newspapers</v>
          </cell>
        </row>
        <row r="1685">
          <cell r="G1685" t="str">
            <v>8541 Backlog/Statutory Works 10/11</v>
          </cell>
          <cell r="K1685" t="str">
            <v>R3520 Postage And Carriage</v>
          </cell>
        </row>
        <row r="1686">
          <cell r="G1686" t="str">
            <v>8546 Nuclear Medicine Cameras</v>
          </cell>
          <cell r="K1686" t="str">
            <v>R3521 Prepaid Envelope Charges</v>
          </cell>
        </row>
        <row r="1687">
          <cell r="G1687" t="str">
            <v>8547 Nuclear Medicine Substantive Scheme</v>
          </cell>
          <cell r="K1687" t="str">
            <v>R3525 PACS Contract</v>
          </cell>
        </row>
        <row r="1688">
          <cell r="G1688" t="str">
            <v>8548 Biorepository</v>
          </cell>
          <cell r="K1688" t="str">
            <v>R3530 Quarterly Line Rental</v>
          </cell>
        </row>
        <row r="1689">
          <cell r="G1689" t="str">
            <v>8556 R+D Slippage Required</v>
          </cell>
          <cell r="K1689" t="str">
            <v>R3531 Pay Phone - Rental</v>
          </cell>
        </row>
        <row r="1690">
          <cell r="G1690" t="str">
            <v>8558 IT Staff</v>
          </cell>
          <cell r="K1690" t="str">
            <v>R3532 Patients Bedside Phone Systems - Rental</v>
          </cell>
        </row>
        <row r="1691">
          <cell r="G1691" t="str">
            <v>8560 Eastern Sequencing and Informatics Hub</v>
          </cell>
          <cell r="K1691" t="str">
            <v>R3533 Staff Telephones - Rental</v>
          </cell>
        </row>
        <row r="1692">
          <cell r="G1692" t="str">
            <v>8561 IVF Holding Account</v>
          </cell>
          <cell r="K1692" t="str">
            <v>R3534 Telephone System maintenance</v>
          </cell>
        </row>
        <row r="1693">
          <cell r="G1693" t="str">
            <v>8562 Oncology MDT Conferencing Equipment</v>
          </cell>
          <cell r="K1693" t="str">
            <v>R3535 Monthly Line Rental</v>
          </cell>
        </row>
        <row r="1694">
          <cell r="G1694" t="str">
            <v>8563 ED OPD Machine enabling</v>
          </cell>
          <cell r="K1694" t="str">
            <v>R3538 Telephone Equipment Recharge</v>
          </cell>
        </row>
        <row r="1695">
          <cell r="G1695" t="str">
            <v>8564 Winter/Trauma Planning</v>
          </cell>
          <cell r="K1695" t="str">
            <v>R3540 Monthly Telephone Calls</v>
          </cell>
        </row>
        <row r="1696">
          <cell r="G1696" t="str">
            <v>8566 New Leases 2010/11</v>
          </cell>
          <cell r="K1696" t="str">
            <v>R3541 Pay Phones - Calls</v>
          </cell>
        </row>
        <row r="1697">
          <cell r="G1697" t="str">
            <v>8567 Lease Premium - IVF</v>
          </cell>
          <cell r="K1697" t="str">
            <v>R3542 Teleconferencing Charges</v>
          </cell>
        </row>
        <row r="1698">
          <cell r="G1698" t="str">
            <v>8568 MEC 2013/14</v>
          </cell>
          <cell r="K1698" t="str">
            <v>R3543 Staff Telephones - Calls</v>
          </cell>
        </row>
        <row r="1699">
          <cell r="G1699" t="str">
            <v>8571 ACT- F3 Refurb - Recharge</v>
          </cell>
          <cell r="K1699" t="str">
            <v>R3550 Advertising - Medical &amp; Dental</v>
          </cell>
        </row>
        <row r="1700">
          <cell r="G1700" t="str">
            <v>8574 CAB schemes in first procurement stage</v>
          </cell>
          <cell r="K1700" t="str">
            <v>R3551 Advertising - Nursing Staff</v>
          </cell>
        </row>
        <row r="1701">
          <cell r="G1701" t="str">
            <v>8577 MSCP</v>
          </cell>
          <cell r="K1701" t="str">
            <v>R3560 Advertising - Non Medical &amp; Nursing Staff</v>
          </cell>
        </row>
        <row r="1702">
          <cell r="G1702" t="str">
            <v>8578 Ultrasound Machine - IVF unit</v>
          </cell>
          <cell r="K1702" t="str">
            <v>R3561 Non-Advertising Recruitment &amp; Interview Expenses - Nursing</v>
          </cell>
        </row>
        <row r="1703">
          <cell r="G1703" t="str">
            <v>8579 Surgical Instruments</v>
          </cell>
          <cell r="K1703" t="str">
            <v>R3562 Non-Advertising Recruitment &amp; Interview Expenses - Other Staff</v>
          </cell>
        </row>
        <row r="1704">
          <cell r="G1704" t="str">
            <v>8590 Reserved Budget</v>
          </cell>
          <cell r="K1704" t="str">
            <v>R3563 Voluntary Severance Scheme - Other Costs</v>
          </cell>
        </row>
        <row r="1705">
          <cell r="G1705" t="str">
            <v>8591 Coding Software</v>
          </cell>
          <cell r="K1705" t="str">
            <v>R3564 Voluntary Severance Scheme - Legal Costs</v>
          </cell>
        </row>
        <row r="1706">
          <cell r="G1706" t="str">
            <v>8593 Neuro Stealth Navigation Systems</v>
          </cell>
          <cell r="K1706" t="str">
            <v>R3569 Advertising - Non Recruitment</v>
          </cell>
        </row>
        <row r="1707">
          <cell r="G1707" t="str">
            <v>8595 Cardiology TOE Probe</v>
          </cell>
          <cell r="K1707" t="str">
            <v>R3600 Contract Travel Costs</v>
          </cell>
        </row>
        <row r="1708">
          <cell r="G1708" t="str">
            <v>8596 MTC UPS</v>
          </cell>
          <cell r="K1708" t="str">
            <v>R3601 Recharge Pool Cars</v>
          </cell>
        </row>
        <row r="1709">
          <cell r="G1709" t="str">
            <v>8597 MEC 2012/13</v>
          </cell>
          <cell r="K1709" t="str">
            <v>R3610 Medical &amp; Dental Travel</v>
          </cell>
        </row>
        <row r="1710">
          <cell r="G1710" t="str">
            <v>8599 Urology Laser</v>
          </cell>
          <cell r="K1710" t="str">
            <v>R3611 Medical &amp; Dental Subsistence</v>
          </cell>
        </row>
        <row r="1711">
          <cell r="G1711" t="str">
            <v>8601 Addenbrooke's Energy Centre</v>
          </cell>
          <cell r="K1711" t="str">
            <v>R3612 Medical &amp; Dental Interview Expenses</v>
          </cell>
        </row>
        <row r="1712">
          <cell r="G1712" t="str">
            <v>8602 J2 Equipment Sale and Leaseback</v>
          </cell>
          <cell r="K1712" t="str">
            <v>R3613 Jnr Medical Staff Interviews</v>
          </cell>
        </row>
        <row r="1713">
          <cell r="G1713" t="str">
            <v>8603 Fibroscope</v>
          </cell>
          <cell r="K1713" t="str">
            <v>R3614 Medical &amp; Dental Assessor Fees</v>
          </cell>
        </row>
        <row r="1714">
          <cell r="G1714" t="str">
            <v>8604 Sonosite Ultrasound Sale and Leaseback</v>
          </cell>
          <cell r="K1714" t="str">
            <v>R3615 Jnr Medical Staff Travel</v>
          </cell>
        </row>
        <row r="1715">
          <cell r="G1715" t="str">
            <v>8607 K2 Lithotripsy</v>
          </cell>
          <cell r="K1715" t="str">
            <v>R3620 Nursing Staff Travel</v>
          </cell>
        </row>
        <row r="1716">
          <cell r="G1716" t="str">
            <v>8608 Radiotherapy Innovations fund</v>
          </cell>
          <cell r="K1716" t="str">
            <v>R3621 Nurse Subsistence</v>
          </cell>
        </row>
        <row r="1717">
          <cell r="G1717" t="str">
            <v>8611 Evelyn Perinatal Centre</v>
          </cell>
          <cell r="K1717" t="str">
            <v>R3625 Project Costs</v>
          </cell>
        </row>
        <row r="1718">
          <cell r="G1718" t="str">
            <v>8612 Neuro Navigation Systems</v>
          </cell>
          <cell r="K1718" t="str">
            <v>R3630 Other Staff Travel</v>
          </cell>
        </row>
        <row r="1719">
          <cell r="G1719" t="str">
            <v>8613 NIHR Informatics</v>
          </cell>
          <cell r="K1719" t="str">
            <v>R3631 Other Staff Subsistence</v>
          </cell>
        </row>
        <row r="1720">
          <cell r="G1720" t="str">
            <v>8615 Shoulder Arthroscopies</v>
          </cell>
          <cell r="K1720" t="str">
            <v>R3640 Volunteers Travel Expenses</v>
          </cell>
        </row>
        <row r="1721">
          <cell r="G1721" t="str">
            <v>8620 Epic Applications</v>
          </cell>
          <cell r="K1721" t="str">
            <v>R3670 Patients Travel</v>
          </cell>
        </row>
        <row r="1722">
          <cell r="G1722" t="str">
            <v>8621 Trust Implementation Costs</v>
          </cell>
          <cell r="K1722" t="str">
            <v>R3671 Non Contract Patient Transport</v>
          </cell>
        </row>
        <row r="1723">
          <cell r="G1723" t="str">
            <v>8622 T Quest GP Ordering System</v>
          </cell>
          <cell r="K1723" t="str">
            <v>R3673 Contract Patient Transport</v>
          </cell>
        </row>
        <row r="1724">
          <cell r="G1724" t="str">
            <v>8630 Pharmacy Robot Deposit</v>
          </cell>
          <cell r="K1724" t="str">
            <v>R3675 Taxi Service Contract</v>
          </cell>
        </row>
        <row r="1725">
          <cell r="G1725" t="str">
            <v>8631 Rosie Chiller</v>
          </cell>
          <cell r="K1725" t="str">
            <v>R3676 Accommodation Patients</v>
          </cell>
        </row>
        <row r="1726">
          <cell r="G1726" t="str">
            <v>8633 Twin Theatres</v>
          </cell>
          <cell r="K1726" t="str">
            <v>R3680 Course Fees - Medical &amp; Dental</v>
          </cell>
        </row>
        <row r="1727">
          <cell r="G1727" t="str">
            <v>8639 Linacs</v>
          </cell>
          <cell r="K1727" t="str">
            <v>R3681 Course Fees - Nursing</v>
          </cell>
        </row>
        <row r="1728">
          <cell r="G1728" t="str">
            <v>8640 EHospital - Nursing Technology Fund</v>
          </cell>
          <cell r="K1728" t="str">
            <v>R3682 Course Fees - Other Staff</v>
          </cell>
        </row>
        <row r="1729">
          <cell r="G1729" t="str">
            <v>8641 Energy Centre</v>
          </cell>
          <cell r="K1729" t="str">
            <v>R3683 Course Fee Recharge</v>
          </cell>
        </row>
        <row r="1730">
          <cell r="G1730" t="str">
            <v>8642 CRF</v>
          </cell>
          <cell r="K1730" t="str">
            <v>R3687 Supervision Fees</v>
          </cell>
        </row>
        <row r="1731">
          <cell r="G1731" t="str">
            <v>8644 The Pathology Partnership - TPP</v>
          </cell>
          <cell r="K1731" t="str">
            <v>R3689 Education &amp; Training Materials</v>
          </cell>
        </row>
        <row r="1732">
          <cell r="G1732" t="str">
            <v>8645 The Forum</v>
          </cell>
          <cell r="K1732" t="str">
            <v>R3701 Removal Expenses Consultants</v>
          </cell>
        </row>
        <row r="1733">
          <cell r="G1733" t="str">
            <v>8647 Nutlife</v>
          </cell>
          <cell r="K1733" t="str">
            <v>R3702 Removal Expenses Other</v>
          </cell>
        </row>
        <row r="1734">
          <cell r="G1734" t="str">
            <v>8650  Friends of the Rosie</v>
          </cell>
          <cell r="K1734" t="str">
            <v>R3711 Removal Expenses Doctors In Training</v>
          </cell>
        </row>
        <row r="1735">
          <cell r="G1735" t="str">
            <v>8651 Christine Ward</v>
          </cell>
          <cell r="K1735" t="str">
            <v>R3713 Jnr Medical Staff Removals Travel/Subsistence</v>
          </cell>
        </row>
        <row r="1736">
          <cell r="G1736" t="str">
            <v>8653 UCP</v>
          </cell>
          <cell r="K1736" t="str">
            <v>R3714 Jnr Medical Staff Removals Purchase/Selling Costs</v>
          </cell>
        </row>
        <row r="1737">
          <cell r="G1737" t="str">
            <v>8657 Strategic Development Programme</v>
          </cell>
          <cell r="K1737" t="str">
            <v>R3715 Jnr Medical Staff Removals/Cost Of Removal</v>
          </cell>
        </row>
        <row r="1738">
          <cell r="G1738" t="str">
            <v>8658 V60 Ventilator</v>
          </cell>
          <cell r="K1738" t="str">
            <v>R3717 Jnr Medical Staff Removals Misc Grant</v>
          </cell>
        </row>
        <row r="1739">
          <cell r="G1739" t="str">
            <v>8659 Ward F3</v>
          </cell>
          <cell r="K1739" t="str">
            <v>R3719 Jnr Medical Staff Removals Other</v>
          </cell>
        </row>
        <row r="1740">
          <cell r="G1740" t="str">
            <v>8660 Energy centre Tunnel</v>
          </cell>
          <cell r="K1740" t="str">
            <v>R3903 Vehicle Running Costs</v>
          </cell>
        </row>
        <row r="1741">
          <cell r="G1741" t="str">
            <v>8662 R2/Lewin</v>
          </cell>
          <cell r="K1741" t="str">
            <v>R3930 Hire Of Vehicle</v>
          </cell>
        </row>
        <row r="1742">
          <cell r="G1742" t="str">
            <v>8663 Neuro Block</v>
          </cell>
          <cell r="K1742" t="str">
            <v>R3931 Human Tissue Transport</v>
          </cell>
        </row>
        <row r="1743">
          <cell r="G1743" t="str">
            <v>8664 Energy Replacement</v>
          </cell>
          <cell r="K1743" t="str">
            <v>R3932 Vehicle Leasing</v>
          </cell>
        </row>
        <row r="1744">
          <cell r="G1744" t="str">
            <v>8666 Gemma Tunnel (ACRC)</v>
          </cell>
          <cell r="K1744" t="str">
            <v>R3944 Hire Of Private Ambulance</v>
          </cell>
        </row>
        <row r="1745">
          <cell r="G1745" t="str">
            <v>8667 16 Slice CT – ACT</v>
          </cell>
          <cell r="K1745" t="str">
            <v>R4010 Oil</v>
          </cell>
        </row>
        <row r="1746">
          <cell r="G1746" t="str">
            <v>8668 Rosie Ventilation Entonox Project</v>
          </cell>
          <cell r="K1746" t="str">
            <v>R4020 Electricity</v>
          </cell>
        </row>
        <row r="1747">
          <cell r="G1747" t="str">
            <v>8669 K3 Improvements</v>
          </cell>
          <cell r="K1747" t="str">
            <v>R4021 Steam</v>
          </cell>
        </row>
        <row r="1748">
          <cell r="G1748" t="str">
            <v>8670 Histopathology  Compliance</v>
          </cell>
          <cell r="K1748" t="str">
            <v>R4025 Emissions Trading Scheme</v>
          </cell>
        </row>
        <row r="1749">
          <cell r="G1749" t="str">
            <v>8671 Neuro Angio</v>
          </cell>
          <cell r="K1749" t="str">
            <v>R4030 Gas Including Propane</v>
          </cell>
        </row>
        <row r="1750">
          <cell r="G1750" t="str">
            <v>8674 East of England Genomics Medicine Centre</v>
          </cell>
          <cell r="K1750" t="str">
            <v>R4050 Water</v>
          </cell>
        </row>
        <row r="1751">
          <cell r="G1751" t="str">
            <v>8675 Barratt Room</v>
          </cell>
          <cell r="K1751" t="str">
            <v>R4052 Sewerage Charges</v>
          </cell>
        </row>
        <row r="1752">
          <cell r="G1752" t="str">
            <v>8676 Neuro Theatres Refurb</v>
          </cell>
          <cell r="K1752" t="str">
            <v>R4060 Cleaning Equipment</v>
          </cell>
        </row>
        <row r="1753">
          <cell r="G1753" t="str">
            <v>8677 PET/CT Pad</v>
          </cell>
          <cell r="K1753" t="str">
            <v>R4061 Cleaning Materials</v>
          </cell>
        </row>
        <row r="1754">
          <cell r="G1754" t="str">
            <v>8678 Mobile MRI Pad</v>
          </cell>
          <cell r="K1754" t="str">
            <v>R4070 Domestic Cleaning Contract</v>
          </cell>
        </row>
        <row r="1755">
          <cell r="G1755" t="str">
            <v>8679 HV Supply</v>
          </cell>
          <cell r="K1755" t="str">
            <v>R4071 Window Cleaning Contract</v>
          </cell>
        </row>
        <row r="1756">
          <cell r="G1756" t="str">
            <v>8680 Trust High Street (Incl Forum Util)</v>
          </cell>
          <cell r="K1756" t="str">
            <v>R4072 Deep Cleaning</v>
          </cell>
        </row>
        <row r="1757">
          <cell r="G1757" t="str">
            <v>8681 Neuro L2 Enabl + Breakthrough/Decant</v>
          </cell>
          <cell r="K1757" t="str">
            <v>R4080 Linen Laundry Contract</v>
          </cell>
        </row>
        <row r="1758">
          <cell r="G1758" t="str">
            <v>8682 ED Relocation Fees</v>
          </cell>
          <cell r="K1758" t="str">
            <v>R4109 Disposable Curtains</v>
          </cell>
        </row>
        <row r="1759">
          <cell r="G1759" t="str">
            <v>8683 Planned Slippage</v>
          </cell>
          <cell r="K1759" t="str">
            <v>R4110 Furniture &amp; Fittings</v>
          </cell>
        </row>
        <row r="1760">
          <cell r="G1760" t="str">
            <v>8684 Haem Onc</v>
          </cell>
          <cell r="K1760" t="str">
            <v>R4119 Voice mail</v>
          </cell>
        </row>
        <row r="1761">
          <cell r="G1761" t="str">
            <v>8686 AAC</v>
          </cell>
          <cell r="K1761" t="str">
            <v>R4122 Portable Communication Devices</v>
          </cell>
        </row>
        <row r="1762">
          <cell r="G1762" t="str">
            <v>8687 Fire Detection Compliance</v>
          </cell>
          <cell r="K1762" t="str">
            <v>R4123 Telephone Installation Costs</v>
          </cell>
        </row>
        <row r="1763">
          <cell r="G1763" t="str">
            <v>8689 Cancer Research Hospital</v>
          </cell>
          <cell r="K1763" t="str">
            <v>R4124 Bleeps</v>
          </cell>
        </row>
        <row r="1764">
          <cell r="G1764" t="str">
            <v>8690 Urgent Care Centre</v>
          </cell>
          <cell r="K1764" t="str">
            <v>R4125 Network Installation Recharge</v>
          </cell>
        </row>
        <row r="1765">
          <cell r="G1765" t="str">
            <v>8691 BLM Support</v>
          </cell>
          <cell r="K1765" t="str">
            <v>R4126 Maintenance Contract Recharge</v>
          </cell>
        </row>
        <row r="1766">
          <cell r="G1766" t="str">
            <v>8692 L2 DSU Converstion</v>
          </cell>
          <cell r="K1766" t="str">
            <v>R4127 Photocopier Maintenance / Rental</v>
          </cell>
        </row>
        <row r="1767">
          <cell r="G1767" t="str">
            <v>8693 C3 Conversion</v>
          </cell>
          <cell r="K1767" t="str">
            <v>R4128 Blackberry Recharges</v>
          </cell>
        </row>
        <row r="1768">
          <cell r="G1768" t="str">
            <v>8694 PICU Pendant</v>
          </cell>
          <cell r="K1768" t="str">
            <v>R4129 Photocopy Recharges</v>
          </cell>
        </row>
        <row r="1769">
          <cell r="G1769" t="str">
            <v>8695 tPP Assets</v>
          </cell>
          <cell r="K1769" t="str">
            <v>R4130 Computer Hardware</v>
          </cell>
        </row>
        <row r="1770">
          <cell r="G1770" t="str">
            <v>8696 EAU Level 2 (CDU)</v>
          </cell>
          <cell r="K1770" t="str">
            <v>R4131 Computer Software</v>
          </cell>
        </row>
        <row r="1771">
          <cell r="G1771" t="str">
            <v>8697 Xray Rooms 1&amp;3</v>
          </cell>
          <cell r="K1771" t="str">
            <v>R4132 Computer/Printer Consumables</v>
          </cell>
        </row>
        <row r="1772">
          <cell r="G1772" t="str">
            <v>8698 R+D – AMR</v>
          </cell>
          <cell r="K1772" t="str">
            <v>R4134 Bureau Fees</v>
          </cell>
        </row>
        <row r="1773">
          <cell r="G1773" t="str">
            <v>8699 Ward G2</v>
          </cell>
          <cell r="K1773" t="str">
            <v>R4135 Computer Maintenance</v>
          </cell>
        </row>
        <row r="1774">
          <cell r="G1774" t="str">
            <v>8700 Temporary Car Park</v>
          </cell>
          <cell r="K1774" t="str">
            <v>R4136 Software Maintenance</v>
          </cell>
        </row>
        <row r="1775">
          <cell r="G1775" t="str">
            <v>8701 CFS Stages 1+2</v>
          </cell>
          <cell r="K1775" t="str">
            <v>R4137 PC/PDA recharge</v>
          </cell>
        </row>
        <row r="1776">
          <cell r="G1776" t="str">
            <v>8702 Ward D2</v>
          </cell>
          <cell r="K1776" t="str">
            <v>R4138 Print/Scan Recharge</v>
          </cell>
        </row>
        <row r="1777">
          <cell r="G1777" t="str">
            <v>8703 Ultrasound Rooms x 2</v>
          </cell>
          <cell r="K1777" t="str">
            <v>R4139 IT Purchase Recharge</v>
          </cell>
        </row>
        <row r="1778">
          <cell r="G1778" t="str">
            <v>8704 Childrens Hospital</v>
          </cell>
          <cell r="K1778" t="str">
            <v>R4140 Software Recharge</v>
          </cell>
        </row>
        <row r="1779">
          <cell r="G1779" t="str">
            <v>8705 Charles Wolfson Expansion Paeds</v>
          </cell>
          <cell r="K1779" t="str">
            <v>R4141 IT Service Recharges</v>
          </cell>
        </row>
        <row r="1780">
          <cell r="G1780" t="str">
            <v>8706 Clinic 21 conversion</v>
          </cell>
          <cell r="K1780" t="str">
            <v>R4148 SHAMUS Recharge</v>
          </cell>
        </row>
        <row r="1781">
          <cell r="G1781" t="str">
            <v>8707 D7 Modifications</v>
          </cell>
          <cell r="K1781" t="str">
            <v>R4149 Bring_Your_Own_Device_(BYOD)</v>
          </cell>
        </row>
        <row r="1782">
          <cell r="G1782" t="str">
            <v>8708 Replacement AV Equipment</v>
          </cell>
          <cell r="K1782" t="str">
            <v>R4150 EPR_Platform</v>
          </cell>
        </row>
        <row r="1783">
          <cell r="G1783" t="str">
            <v>8709 Data Centre</v>
          </cell>
          <cell r="K1783" t="str">
            <v>R4151 Managed_Print_Pr</v>
          </cell>
        </row>
        <row r="1784">
          <cell r="G1784" t="str">
            <v>8710 Dialysis C5/D5</v>
          </cell>
          <cell r="K1784" t="str">
            <v>R4152 Unified_Communications</v>
          </cell>
        </row>
        <row r="1785">
          <cell r="G1785" t="str">
            <v>8711 Cancer Alliance</v>
          </cell>
          <cell r="K1785" t="str">
            <v>R4153 User_Access_Transformation</v>
          </cell>
        </row>
        <row r="1786">
          <cell r="G1786" t="str">
            <v>8712 ED Point of Care</v>
          </cell>
          <cell r="K1786" t="str">
            <v>R4154 As Is Transition</v>
          </cell>
        </row>
        <row r="1787">
          <cell r="G1787" t="str">
            <v>8713 Phase 2 Capacity Scheme</v>
          </cell>
          <cell r="K1787" t="str">
            <v>R4155 Point of Care</v>
          </cell>
        </row>
        <row r="1788">
          <cell r="G1788" t="str">
            <v>8714 Wifi in Secondary Care</v>
          </cell>
          <cell r="K1788" t="str">
            <v>R4156 Service_Management_Integration</v>
          </cell>
        </row>
        <row r="1789">
          <cell r="G1789" t="str">
            <v>8999 Fixed Assets</v>
          </cell>
          <cell r="K1789" t="str">
            <v>R4157 EPR_Hosting</v>
          </cell>
        </row>
        <row r="1790">
          <cell r="K1790" t="str">
            <v>R4158 NSSR</v>
          </cell>
        </row>
        <row r="1791">
          <cell r="K1791" t="str">
            <v>R4170 Rent</v>
          </cell>
        </row>
        <row r="1792">
          <cell r="K1792" t="str">
            <v>R4180 Business Rates</v>
          </cell>
        </row>
        <row r="1793">
          <cell r="K1793" t="str">
            <v>R4181 Rates - Residences</v>
          </cell>
        </row>
        <row r="1794">
          <cell r="K1794" t="str">
            <v>R4200 Abortive Capital Schemes</v>
          </cell>
        </row>
        <row r="1795">
          <cell r="K1795" t="str">
            <v>R4201 Engineering Equipment</v>
          </cell>
        </row>
        <row r="1796">
          <cell r="K1796" t="str">
            <v>R4202 Engineering Materials And Tools</v>
          </cell>
        </row>
        <row r="1797">
          <cell r="K1797" t="str">
            <v>R4203 External Engineering Contracts</v>
          </cell>
        </row>
        <row r="1798">
          <cell r="K1798" t="str">
            <v>R4204 Engineering Consumables</v>
          </cell>
        </row>
        <row r="1799">
          <cell r="K1799" t="str">
            <v>R4205 Recharge Engineering Work</v>
          </cell>
        </row>
        <row r="1800">
          <cell r="K1800" t="str">
            <v>R4207 Recharge AVM Equipment</v>
          </cell>
        </row>
        <row r="1801">
          <cell r="K1801" t="str">
            <v>R4208 Waste Collection Service</v>
          </cell>
        </row>
        <row r="1802">
          <cell r="K1802" t="str">
            <v>R4209 Recharge Energy</v>
          </cell>
        </row>
        <row r="1803">
          <cell r="K1803" t="str">
            <v>R4210 Building Equipment, Materials and Tools</v>
          </cell>
        </row>
        <row r="1804">
          <cell r="K1804" t="str">
            <v>R4211 Building maintenance &amp; repairs</v>
          </cell>
        </row>
        <row r="1805">
          <cell r="K1805" t="str">
            <v>R4212 External Buildings Contracts</v>
          </cell>
        </row>
        <row r="1806">
          <cell r="K1806" t="str">
            <v>R4215 Recharge Building Works</v>
          </cell>
        </row>
        <row r="1807">
          <cell r="K1807" t="str">
            <v>R4217 Equipment Repairs</v>
          </cell>
        </row>
        <row r="1808">
          <cell r="K1808" t="str">
            <v>R4219 Equipment Maintenance Contract</v>
          </cell>
        </row>
        <row r="1809">
          <cell r="K1809" t="str">
            <v>R4222 CHP Maintenance</v>
          </cell>
        </row>
        <row r="1810">
          <cell r="K1810" t="str">
            <v>R4225 Other Materials</v>
          </cell>
        </row>
        <row r="1811">
          <cell r="K1811" t="str">
            <v>R4230 Engineering Contracts - Bed Pan Washers</v>
          </cell>
        </row>
        <row r="1812">
          <cell r="K1812" t="str">
            <v>R4231 Engineering Contracts - Air Conditioning</v>
          </cell>
        </row>
        <row r="1813">
          <cell r="K1813" t="str">
            <v>R4232 Engineering Contracts - MRIS Air Conditioning</v>
          </cell>
        </row>
        <row r="1814">
          <cell r="K1814" t="str">
            <v xml:space="preserve">R4233 Engineering Contracts - Electric Beds		</v>
          </cell>
        </row>
        <row r="1815">
          <cell r="K1815" t="str">
            <v>R4234 Engineering Contracts - Lift Contract Administration</v>
          </cell>
        </row>
        <row r="1816">
          <cell r="K1816" t="str">
            <v>R4235 Engineering Contracts - Lift Contract One</v>
          </cell>
        </row>
        <row r="1817">
          <cell r="K1817" t="str">
            <v>R4236 Engineering Contracts - Lift Contract Two</v>
          </cell>
        </row>
        <row r="1818">
          <cell r="K1818" t="str">
            <v>R4237 Engineering Contracts - Theatre Operating Tables</v>
          </cell>
        </row>
        <row r="1819">
          <cell r="K1819" t="str">
            <v>R4238 Engineering Contracts - Building Service Agreement Theatres 12-19</v>
          </cell>
        </row>
        <row r="1820">
          <cell r="K1820" t="str">
            <v>R4239 Engineering Contracts - Insurance Inspections</v>
          </cell>
        </row>
        <row r="1821">
          <cell r="K1821" t="str">
            <v>R4240 Pest Control &amp; Fly Killer</v>
          </cell>
        </row>
        <row r="1822">
          <cell r="K1822" t="str">
            <v>R4241 Engineering Contracts - Dishwashers</v>
          </cell>
        </row>
        <row r="1823">
          <cell r="K1823" t="str">
            <v>R4242 Engineering Contracts - PAT Testing</v>
          </cell>
        </row>
        <row r="1824">
          <cell r="K1824" t="str">
            <v>R4243 Engineering Contracts - Electrical Inspections</v>
          </cell>
        </row>
        <row r="1825">
          <cell r="K1825" t="str">
            <v>R4244 Engineering Contracts - Fire Alarm</v>
          </cell>
        </row>
        <row r="1826">
          <cell r="K1826" t="str">
            <v>R4251 Minor Works Recharges</v>
          </cell>
        </row>
        <row r="1827">
          <cell r="K1827" t="str">
            <v>R4253 Lifts</v>
          </cell>
        </row>
        <row r="1828">
          <cell r="K1828" t="str">
            <v>R4261 Minor Works Cost</v>
          </cell>
        </row>
        <row r="1829">
          <cell r="K1829" t="str">
            <v>R4262 Minor Works Recharges 2012/13</v>
          </cell>
        </row>
        <row r="1830">
          <cell r="K1830" t="str">
            <v>R4271 Water Cooler Units</v>
          </cell>
        </row>
        <row r="1831">
          <cell r="K1831" t="str">
            <v>R4272 Fire Equipment</v>
          </cell>
        </row>
        <row r="1832">
          <cell r="K1832" t="str">
            <v>R4274 Boiler Systems</v>
          </cell>
        </row>
        <row r="1833">
          <cell r="K1833" t="str">
            <v>R4275 Fuel</v>
          </cell>
        </row>
        <row r="1834">
          <cell r="K1834" t="str">
            <v>R4277 Drainage</v>
          </cell>
        </row>
        <row r="1835">
          <cell r="K1835" t="str">
            <v>R4281 Pressurised Units</v>
          </cell>
        </row>
        <row r="1836">
          <cell r="K1836" t="str">
            <v>R4285 Meters &amp; Time Recorders</v>
          </cell>
        </row>
        <row r="1837">
          <cell r="K1837" t="str">
            <v>R4286 Lifting Equipment</v>
          </cell>
        </row>
        <row r="1838">
          <cell r="K1838" t="str">
            <v>R4289 Assess Equipment</v>
          </cell>
        </row>
        <row r="1839">
          <cell r="K1839" t="str">
            <v>R4293 Fire Alarm Systems</v>
          </cell>
        </row>
        <row r="1840">
          <cell r="K1840" t="str">
            <v>R4295 Generator &amp; UPS</v>
          </cell>
        </row>
        <row r="1841">
          <cell r="K1841" t="str">
            <v>R4297 Lightening Protection</v>
          </cell>
        </row>
        <row r="1842">
          <cell r="K1842" t="str">
            <v>R4298 Electrical Consumables</v>
          </cell>
        </row>
        <row r="1843">
          <cell r="K1843" t="str">
            <v>R4301 Gardening Consumables</v>
          </cell>
        </row>
        <row r="1844">
          <cell r="K1844" t="str">
            <v>R4302 Gardening Machinery</v>
          </cell>
        </row>
        <row r="1845">
          <cell r="K1845" t="str">
            <v>R4304 Grounds and Gardening</v>
          </cell>
        </row>
        <row r="1846">
          <cell r="K1846" t="str">
            <v>R4310 Automatic Doors</v>
          </cell>
        </row>
        <row r="1847">
          <cell r="K1847" t="str">
            <v>R4327 Emergency Lighting Testing</v>
          </cell>
        </row>
        <row r="1848">
          <cell r="K1848" t="str">
            <v>R4336 Clean Rooms</v>
          </cell>
        </row>
        <row r="1849">
          <cell r="K1849" t="str">
            <v>R4337 Sterilization</v>
          </cell>
        </row>
        <row r="1850">
          <cell r="K1850" t="str">
            <v>R4339 Clinical Fridge / Freezers</v>
          </cell>
        </row>
        <row r="1851">
          <cell r="K1851" t="str">
            <v>R4340 Beds</v>
          </cell>
        </row>
        <row r="1852">
          <cell r="K1852" t="str">
            <v>R4344 Theatre Operating Equipment</v>
          </cell>
        </row>
        <row r="1853">
          <cell r="K1853" t="str">
            <v>R4620 Internal Audit Costs</v>
          </cell>
        </row>
        <row r="1854">
          <cell r="K1854" t="str">
            <v>R4630 Redundancy Costs</v>
          </cell>
        </row>
        <row r="1855">
          <cell r="K1855" t="str">
            <v>R4640 Bank Charges</v>
          </cell>
        </row>
        <row r="1856">
          <cell r="K1856" t="str">
            <v>R4641 External Audit Fees</v>
          </cell>
        </row>
        <row r="1857">
          <cell r="K1857" t="str">
            <v>R4642 Sales ledger rounding</v>
          </cell>
        </row>
        <row r="1858">
          <cell r="K1858" t="str">
            <v>R4643 Sales ledger foreign exch loss</v>
          </cell>
        </row>
        <row r="1859">
          <cell r="K1859" t="str">
            <v>R4646 Purchase Ledger Rounding</v>
          </cell>
        </row>
        <row r="1860">
          <cell r="K1860" t="str">
            <v>R4650 Health &amp; Safety</v>
          </cell>
        </row>
        <row r="1861">
          <cell r="K1861" t="str">
            <v>R4651 Improvement Initiatives</v>
          </cell>
        </row>
        <row r="1862">
          <cell r="K1862" t="str">
            <v>R4662 Legal Fees Non NHS</v>
          </cell>
        </row>
        <row r="1863">
          <cell r="K1863" t="str">
            <v>R4663 Legal Fees NHS</v>
          </cell>
        </row>
        <row r="1864">
          <cell r="K1864" t="str">
            <v>R4670 Overseas Expenditure</v>
          </cell>
        </row>
        <row r="1865">
          <cell r="K1865" t="str">
            <v>R4672 Funeral Expenses</v>
          </cell>
        </row>
        <row r="1866">
          <cell r="K1866" t="str">
            <v>R4673 Chapel Expenses</v>
          </cell>
        </row>
        <row r="1867">
          <cell r="K1867" t="str">
            <v>R4682 Lecture Fees Medical Staff</v>
          </cell>
        </row>
        <row r="1868">
          <cell r="K1868" t="str">
            <v>R4683 Lecture Fees Non Medical Staff</v>
          </cell>
        </row>
        <row r="1869">
          <cell r="K1869" t="str">
            <v>R4684 Simulated Patients</v>
          </cell>
        </row>
        <row r="1870">
          <cell r="K1870" t="str">
            <v>R4686 Signs</v>
          </cell>
        </row>
        <row r="1871">
          <cell r="K1871" t="str">
            <v>R4689 General Equipment &amp; Materials</v>
          </cell>
        </row>
        <row r="1872">
          <cell r="K1872" t="str">
            <v>R4700 Security Services Contracts</v>
          </cell>
        </row>
        <row r="1873">
          <cell r="K1873" t="str">
            <v xml:space="preserve">R4701 Hepatobillary	</v>
          </cell>
        </row>
        <row r="1874">
          <cell r="K1874" t="str">
            <v>R4702 Estates Facilities</v>
          </cell>
        </row>
        <row r="1875">
          <cell r="K1875" t="str">
            <v>R4703 Voluntary Severance Scheme other Costs</v>
          </cell>
        </row>
        <row r="1876">
          <cell r="K1876" t="str">
            <v>R4704 Voluntary Severance Scheme Legal Costs</v>
          </cell>
        </row>
        <row r="1877">
          <cell r="K1877" t="str">
            <v>R4705 Patient Safety</v>
          </cell>
        </row>
        <row r="1878">
          <cell r="K1878" t="str">
            <v>R4719 Insurance - CNST Contribution</v>
          </cell>
        </row>
        <row r="1879">
          <cell r="K1879" t="str">
            <v>R4720 Hospitality</v>
          </cell>
        </row>
        <row r="1880">
          <cell r="K1880" t="str">
            <v>R4722 Liability Third Party Scheme</v>
          </cell>
        </row>
        <row r="1881">
          <cell r="K1881" t="str">
            <v>R4723 Commission On Debt Collecting</v>
          </cell>
        </row>
        <row r="1882">
          <cell r="K1882" t="str">
            <v>R4724 Debt Recovery Written Off</v>
          </cell>
        </row>
        <row r="1883">
          <cell r="K1883" t="str">
            <v>R4725 Car Parking Fees</v>
          </cell>
        </row>
        <row r="1884">
          <cell r="K1884" t="str">
            <v>R4732 Property Expenses Scheme</v>
          </cell>
        </row>
        <row r="1885">
          <cell r="K1885" t="str">
            <v>R4734 Insurance (non-CNST)</v>
          </cell>
        </row>
        <row r="1886">
          <cell r="K1886" t="str">
            <v>R4740 Depreciation - Purchased Assets</v>
          </cell>
        </row>
        <row r="1887">
          <cell r="K1887" t="str">
            <v>R4741 Fixed Asset Impairment</v>
          </cell>
        </row>
        <row r="1888">
          <cell r="K1888" t="str">
            <v>R4742 Profit/Loss On Disposal</v>
          </cell>
        </row>
        <row r="1889">
          <cell r="K1889" t="str">
            <v>R4743 Living Patient Donor Expenses</v>
          </cell>
        </row>
        <row r="1890">
          <cell r="K1890" t="str">
            <v>R4744 Amortisation</v>
          </cell>
        </row>
        <row r="1891">
          <cell r="K1891" t="str">
            <v>R4745 PFI Depreciation</v>
          </cell>
        </row>
        <row r="1892">
          <cell r="K1892" t="str">
            <v>R4746 Donated Depreciation</v>
          </cell>
        </row>
        <row r="1893">
          <cell r="K1893" t="str">
            <v>R4750 Miscellaneous</v>
          </cell>
        </row>
        <row r="1894">
          <cell r="K1894" t="str">
            <v>R4753 Med Audit Allocation</v>
          </cell>
        </row>
        <row r="1895">
          <cell r="K1895" t="str">
            <v>R4754 Losses &amp; Compensations Payments</v>
          </cell>
        </row>
        <row r="1896">
          <cell r="K1896" t="str">
            <v>R4755 Medical Photography Recharge</v>
          </cell>
        </row>
        <row r="1897">
          <cell r="K1897" t="str">
            <v>R4757 Interpretation Services</v>
          </cell>
        </row>
        <row r="1898">
          <cell r="K1898" t="str">
            <v>R4758 Interpreting Recharges</v>
          </cell>
        </row>
        <row r="1899">
          <cell r="K1899" t="str">
            <v>R4760 Open Day Expenses</v>
          </cell>
        </row>
        <row r="1900">
          <cell r="K1900" t="str">
            <v>R4765 Settlement Discount Received</v>
          </cell>
        </row>
        <row r="1901">
          <cell r="K1901" t="str">
            <v>R4766 Subscriptions</v>
          </cell>
        </row>
        <row r="1902">
          <cell r="K1902" t="str">
            <v>R4771 Compliance Testing</v>
          </cell>
        </row>
        <row r="1903">
          <cell r="K1903" t="str">
            <v>R4778 Multi-Storey Service Charge</v>
          </cell>
        </row>
        <row r="1904">
          <cell r="K1904" t="str">
            <v>R4779 Multi-Storey Lease Charge</v>
          </cell>
        </row>
        <row r="1905">
          <cell r="K1905" t="str">
            <v>R4782 Central Leases</v>
          </cell>
        </row>
        <row r="1906">
          <cell r="K1906" t="str">
            <v>R4783 Other Operating Leases</v>
          </cell>
        </row>
        <row r="1907">
          <cell r="K1907" t="str">
            <v>R4816 Clinical Practice Facilitator</v>
          </cell>
        </row>
        <row r="1908">
          <cell r="K1908" t="str">
            <v>R4824 Clinical Skills</v>
          </cell>
        </row>
        <row r="1909">
          <cell r="K1909" t="str">
            <v>R4830 Desensitisation</v>
          </cell>
        </row>
        <row r="1910">
          <cell r="K1910" t="str">
            <v>R4855 Pharmacy Recharges (R&amp;D)</v>
          </cell>
        </row>
        <row r="1911">
          <cell r="K1911" t="str">
            <v>R4856 Radiology Recharges (R&amp;D)</v>
          </cell>
        </row>
        <row r="1912">
          <cell r="K1912" t="str">
            <v>R4857 Microdialysis Labs Recharges (R&amp;D)</v>
          </cell>
        </row>
        <row r="1913">
          <cell r="K1913" t="str">
            <v>R4858 Clinical Biochemistry Recharges (R&amp;D)</v>
          </cell>
        </row>
        <row r="1914">
          <cell r="K1914" t="str">
            <v>R4859 Microbiology Labs Recharges (R&amp;D)</v>
          </cell>
        </row>
        <row r="1915">
          <cell r="K1915" t="str">
            <v>R4860 Haematology Labs Recharges (R&amp;D)</v>
          </cell>
        </row>
        <row r="1916">
          <cell r="K1916" t="str">
            <v>R4861 Histopathology Labs Recharges (R&amp;D)</v>
          </cell>
        </row>
        <row r="1917">
          <cell r="K1917" t="str">
            <v>R4862 Medical Records recharge</v>
          </cell>
        </row>
        <row r="1918">
          <cell r="K1918" t="str">
            <v>R4863 Renal Clinic recharge</v>
          </cell>
        </row>
        <row r="1919">
          <cell r="K1919" t="str">
            <v>R4864 Med Physics recharges (R&amp;D)</v>
          </cell>
        </row>
        <row r="1920">
          <cell r="K1920" t="str">
            <v>R4870 Nonpay recharges (RD) Exp</v>
          </cell>
        </row>
        <row r="1921">
          <cell r="K1921" t="str">
            <v>R4999 Trust wide prior years under/over accruals</v>
          </cell>
        </row>
        <row r="1922">
          <cell r="K1922" t="str">
            <v>R5000 Services Received Non WGA</v>
          </cell>
        </row>
        <row r="1923">
          <cell r="K1923" t="str">
            <v>R5001 Film Badge Service</v>
          </cell>
        </row>
        <row r="1924">
          <cell r="K1924" t="str">
            <v>R5002 Services Received WGA</v>
          </cell>
        </row>
        <row r="1925">
          <cell r="K1925" t="str">
            <v>R5003 Lithography Service Received</v>
          </cell>
        </row>
        <row r="1926">
          <cell r="K1926" t="str">
            <v>R5004 MRI Usage Fee</v>
          </cell>
        </row>
        <row r="1927">
          <cell r="K1927" t="str">
            <v>R5005 Genetics Expenditure for Income</v>
          </cell>
        </row>
        <row r="1928">
          <cell r="K1928" t="str">
            <v>R5006 Pharmacy Expenditure for Income</v>
          </cell>
        </row>
        <row r="1929">
          <cell r="K1929" t="str">
            <v>R5007 MHRA Annual Service Fee</v>
          </cell>
        </row>
        <row r="1930">
          <cell r="K1930" t="str">
            <v>R5008 Service Contract</v>
          </cell>
        </row>
        <row r="1931">
          <cell r="K1931" t="str">
            <v>R5009 Royalties</v>
          </cell>
        </row>
        <row r="1932">
          <cell r="K1932" t="str">
            <v>R5010 Activity Funding</v>
          </cell>
        </row>
        <row r="1933">
          <cell r="K1933" t="str">
            <v>R5011 NCG Activity Funding</v>
          </cell>
        </row>
        <row r="1934">
          <cell r="K1934" t="str">
            <v>R5012 Initiatives</v>
          </cell>
        </row>
        <row r="1935">
          <cell r="K1935" t="str">
            <v>R5013 Vac Pumps</v>
          </cell>
        </row>
        <row r="1936">
          <cell r="K1936" t="str">
            <v>R5014 PET/CT scan CUH Recharge</v>
          </cell>
        </row>
        <row r="1937">
          <cell r="K1937" t="str">
            <v>R5016 Unidentified Non-pay CIP</v>
          </cell>
        </row>
        <row r="1938">
          <cell r="K1938" t="str">
            <v>R5017 Pathology Cross Charges</v>
          </cell>
        </row>
        <row r="1939">
          <cell r="K1939" t="str">
            <v>R5018 Radiology Cross Charges</v>
          </cell>
        </row>
        <row r="1940">
          <cell r="K1940" t="str">
            <v>R5020 Service Charges In</v>
          </cell>
        </row>
        <row r="1941">
          <cell r="K1941" t="str">
            <v>R5021 Service Charges Out</v>
          </cell>
        </row>
        <row r="1942">
          <cell r="K1942" t="str">
            <v>R5022 PF1 Serv Paymt</v>
          </cell>
        </row>
        <row r="1943">
          <cell r="K1943" t="str">
            <v>R5023 Marketing costs</v>
          </cell>
        </row>
        <row r="1944">
          <cell r="K1944" t="str">
            <v>R5024 Devices (Billable)</v>
          </cell>
        </row>
        <row r="1945">
          <cell r="K1945" t="str">
            <v>R5025 Devices (Unbillable)</v>
          </cell>
        </row>
        <row r="1946">
          <cell r="K1946" t="str">
            <v>R5026 BMT Recharge</v>
          </cell>
        </row>
        <row r="1947">
          <cell r="K1947" t="str">
            <v>R5027 Recording of Care Adjustment</v>
          </cell>
        </row>
        <row r="1948">
          <cell r="K1948" t="str">
            <v>R5028 Theatres Non-Pay Transfer</v>
          </cell>
        </row>
        <row r="1949">
          <cell r="K1949" t="str">
            <v>R5029 Theatre Penalty</v>
          </cell>
        </row>
        <row r="1950">
          <cell r="K1950" t="str">
            <v>R5030 Unallocated Procurement Savings</v>
          </cell>
        </row>
        <row r="1951">
          <cell r="K1951" t="str">
            <v>R5031 Materials Management Recharges</v>
          </cell>
        </row>
        <row r="1952">
          <cell r="K1952" t="str">
            <v>R5032 E Hospital Phase 1</v>
          </cell>
        </row>
        <row r="1953">
          <cell r="K1953" t="str">
            <v>R5033 Research Patient Expenses</v>
          </cell>
        </row>
        <row r="1954">
          <cell r="K1954" t="str">
            <v>R5034 Continence Advice - IUT's</v>
          </cell>
        </row>
        <row r="1955">
          <cell r="K1955" t="str">
            <v>R5035 Chiropody - IUT's</v>
          </cell>
        </row>
        <row r="1956">
          <cell r="K1956" t="str">
            <v>R5037 Occupancy - IUT's</v>
          </cell>
        </row>
        <row r="1957">
          <cell r="K1957" t="str">
            <v>R5038 Services Received Non WGA  Other Operating Expenses</v>
          </cell>
        </row>
        <row r="1958">
          <cell r="K1958" t="str">
            <v>R5040 tPP Public Health England costs</v>
          </cell>
        </row>
        <row r="1959">
          <cell r="K1959" t="str">
            <v>R5050 Private Sector costs</v>
          </cell>
        </row>
        <row r="1960">
          <cell r="K1960" t="str">
            <v>R5055 Guardian fines (Junior Doctors)</v>
          </cell>
        </row>
        <row r="1961">
          <cell r="K1961" t="str">
            <v>R5061 Psychology - IUTs</v>
          </cell>
        </row>
        <row r="1962">
          <cell r="K1962" t="str">
            <v>R5087 Health Centre - IUT's</v>
          </cell>
        </row>
        <row r="1963">
          <cell r="K1963" t="str">
            <v>R5090 Professional &amp; Consultancy Services</v>
          </cell>
        </row>
        <row r="1964">
          <cell r="K1964" t="str">
            <v>R6715 Patient Travel Contract</v>
          </cell>
        </row>
        <row r="1965">
          <cell r="K1965" t="str">
            <v>R6716 Patient Related Travel</v>
          </cell>
        </row>
        <row r="1966">
          <cell r="K1966" t="str">
            <v>R7001 Research Balance B/fwd</v>
          </cell>
        </row>
        <row r="1967">
          <cell r="K1967" t="str">
            <v>R7002 Research Income</v>
          </cell>
        </row>
        <row r="1968">
          <cell r="K1968" t="str">
            <v>R7003 Research Salaries &amp; Wages</v>
          </cell>
        </row>
        <row r="1969">
          <cell r="K1969" t="str">
            <v>R7004 Research Consumables</v>
          </cell>
        </row>
        <row r="1970">
          <cell r="K1970" t="str">
            <v>R7005 Research Equipment</v>
          </cell>
        </row>
        <row r="1971">
          <cell r="K1971" t="str">
            <v>R7006 Books &amp; Journals</v>
          </cell>
        </row>
        <row r="1972">
          <cell r="K1972" t="str">
            <v>R7007 Lecture Fees</v>
          </cell>
        </row>
        <row r="1973">
          <cell r="K1973" t="str">
            <v>R7008 Travel</v>
          </cell>
        </row>
        <row r="1974">
          <cell r="K1974" t="str">
            <v>R7009 Stationery &amp; Sundries</v>
          </cell>
        </row>
        <row r="1975">
          <cell r="K1975" t="str">
            <v>R7010 PGME Income</v>
          </cell>
        </row>
        <row r="1976">
          <cell r="K1976" t="str">
            <v>R7011 Catering</v>
          </cell>
        </row>
        <row r="1977">
          <cell r="K1977" t="str">
            <v>R7012 Accommodation</v>
          </cell>
        </row>
        <row r="1978">
          <cell r="K1978" t="str">
            <v>R7013 Equipment</v>
          </cell>
        </row>
        <row r="1979">
          <cell r="K1979" t="str">
            <v>R7014 Dental CPD</v>
          </cell>
        </row>
        <row r="1980">
          <cell r="K1980" t="str">
            <v>R7015 GP Office Salary</v>
          </cell>
        </row>
        <row r="1981">
          <cell r="K1981" t="str">
            <v>R7016 SPRU salary</v>
          </cell>
        </row>
        <row r="1982">
          <cell r="K1982" t="str">
            <v>R7017 Dental sessions</v>
          </cell>
        </row>
        <row r="1983">
          <cell r="K1983" t="str">
            <v>R7018 Senior Medical Sessions</v>
          </cell>
        </row>
        <row r="1984">
          <cell r="K1984" t="str">
            <v>R7019 GP Tutors</v>
          </cell>
        </row>
        <row r="1985">
          <cell r="K1985" t="str">
            <v>R7020 Pay-Senior Managers</v>
          </cell>
        </row>
        <row r="1986">
          <cell r="K1986" t="str">
            <v>R7021 Pay-Admin &amp; Clerical</v>
          </cell>
        </row>
        <row r="1987">
          <cell r="K1987" t="str">
            <v>R7022 Pay-Agency</v>
          </cell>
        </row>
        <row r="1988">
          <cell r="K1988" t="str">
            <v xml:space="preserve">R7023 Research Patient Travel		</v>
          </cell>
        </row>
        <row r="1989">
          <cell r="K1989" t="str">
            <v>R7024 Printing</v>
          </cell>
        </row>
        <row r="1990">
          <cell r="K1990" t="str">
            <v>R7025 Misc</v>
          </cell>
        </row>
        <row r="1991">
          <cell r="K1991" t="str">
            <v>R7026 Delegate Inc</v>
          </cell>
        </row>
        <row r="1992">
          <cell r="K1992" t="str">
            <v>R7030 Non-Pay-Books,Journals,Subs</v>
          </cell>
        </row>
        <row r="1993">
          <cell r="K1993" t="str">
            <v>R7031 Non-Pay-Office Expenses</v>
          </cell>
        </row>
        <row r="1994">
          <cell r="K1994" t="str">
            <v>R7032 Non-Pay-Office Equipment</v>
          </cell>
        </row>
        <row r="1995">
          <cell r="K1995" t="str">
            <v>R7033 Non-Pay-Staff Expenses</v>
          </cell>
        </row>
        <row r="1996">
          <cell r="K1996" t="str">
            <v>R7034 Non-Pay-Consultancy</v>
          </cell>
        </row>
        <row r="1997">
          <cell r="K1997" t="str">
            <v>R7035 Conference Expense</v>
          </cell>
        </row>
        <row r="1998">
          <cell r="K1998" t="str">
            <v>R7036 Non-Pay-Other Expenditure</v>
          </cell>
        </row>
        <row r="1999">
          <cell r="K1999" t="str">
            <v>R7037 Non-Pay-Overheads</v>
          </cell>
        </row>
        <row r="2000">
          <cell r="K2000" t="str">
            <v>R7041 Int Recd - Dep</v>
          </cell>
        </row>
        <row r="2001">
          <cell r="K2001" t="str">
            <v>R7045 Commercial Trials Income (R&amp;D)</v>
          </cell>
        </row>
        <row r="2002">
          <cell r="K2002" t="str">
            <v>R7052 Contingent PFI Interest</v>
          </cell>
        </row>
        <row r="2003">
          <cell r="K2003" t="str">
            <v>R7053 PFI Interest</v>
          </cell>
        </row>
        <row r="2004">
          <cell r="K2004" t="str">
            <v>R7054 Interest - Financing Facility FT Loan</v>
          </cell>
        </row>
        <row r="2005">
          <cell r="K2005" t="str">
            <v>R7055 Interest - Working Capital Loan</v>
          </cell>
        </row>
        <row r="2006">
          <cell r="K2006" t="str">
            <v>R7061 PDC Dividends Payable</v>
          </cell>
        </row>
        <row r="2007">
          <cell r="K2007" t="str">
            <v>R7062 Provision for Unrecovered Debt</v>
          </cell>
        </row>
        <row r="2008">
          <cell r="K2008" t="str">
            <v>R7063 Write Offs</v>
          </cell>
        </row>
        <row r="2009">
          <cell r="K2009" t="str">
            <v>R7064 Out Of Date Cheques</v>
          </cell>
        </row>
        <row r="2010">
          <cell r="K2010" t="str">
            <v>R7070 General Support to Network</v>
          </cell>
        </row>
        <row r="2011">
          <cell r="K2011" t="str">
            <v>R7071 Policy Sharing Group</v>
          </cell>
        </row>
        <row r="2012">
          <cell r="K2012" t="str">
            <v>R7072 Networking Group</v>
          </cell>
        </row>
        <row r="2013">
          <cell r="K2013" t="str">
            <v>R7073 Managing Sickness Group</v>
          </cell>
        </row>
        <row r="2014">
          <cell r="K2014" t="str">
            <v>R7074 Improving Working Life Group</v>
          </cell>
        </row>
        <row r="2015">
          <cell r="K2015" t="str">
            <v>R7075 Attitude Survey Working Group</v>
          </cell>
        </row>
        <row r="2016">
          <cell r="K2016" t="str">
            <v>R7076 Clinical Governance Group</v>
          </cell>
        </row>
        <row r="2017">
          <cell r="K2017" t="str">
            <v>R7077 Agenda for Change Group</v>
          </cell>
        </row>
        <row r="2018">
          <cell r="K2018" t="str">
            <v>R7078 Equality &amp; Diversity Group</v>
          </cell>
        </row>
        <row r="2019">
          <cell r="K2019" t="str">
            <v>R7079 HRM Development Group</v>
          </cell>
        </row>
        <row r="2020">
          <cell r="K2020" t="str">
            <v>R7080 Performance Group</v>
          </cell>
        </row>
        <row r="2021">
          <cell r="K2021" t="str">
            <v>R7081 Primary Care Group</v>
          </cell>
        </row>
        <row r="2022">
          <cell r="K2022" t="str">
            <v>R7082 Working Lives Group</v>
          </cell>
        </row>
        <row r="2023">
          <cell r="K2023" t="str">
            <v>R7083 Working Time Group</v>
          </cell>
        </row>
        <row r="2024">
          <cell r="K2024" t="str">
            <v xml:space="preserve">R7090 HEIC Non Exchequer 	</v>
          </cell>
        </row>
        <row r="2025">
          <cell r="K2025" t="str">
            <v>R7092 Compensation Payments</v>
          </cell>
        </row>
        <row r="2026">
          <cell r="K2026" t="str">
            <v>R7128 Staff Subst</v>
          </cell>
        </row>
        <row r="2027">
          <cell r="K2027" t="str">
            <v>R7144 Hospitality</v>
          </cell>
        </row>
        <row r="2028">
          <cell r="K2028" t="str">
            <v>R7147 Advertising</v>
          </cell>
        </row>
        <row r="2029">
          <cell r="K2029" t="str">
            <v>R7148 Professional Fees</v>
          </cell>
        </row>
        <row r="2030">
          <cell r="K2030" t="str">
            <v>R7149 Insurance</v>
          </cell>
        </row>
        <row r="2031">
          <cell r="K2031" t="str">
            <v>R7150 Legal Fees</v>
          </cell>
        </row>
        <row r="2032">
          <cell r="K2032" t="str">
            <v>R7180 Misc Income</v>
          </cell>
        </row>
        <row r="2033">
          <cell r="K2033" t="str">
            <v xml:space="preserve">R7200 Course Income		</v>
          </cell>
        </row>
        <row r="2034">
          <cell r="K2034" t="str">
            <v>R7201 Sponsorship</v>
          </cell>
        </row>
        <row r="2035">
          <cell r="K2035" t="str">
            <v>R7202 HEE Funding</v>
          </cell>
        </row>
        <row r="2036">
          <cell r="K2036" t="str">
            <v>R7600 Share of Profit / (Loss) of Joint arrangements</v>
          </cell>
        </row>
        <row r="2037">
          <cell r="K2037" t="str">
            <v>R8201 Bus Tickets Subsidy</v>
          </cell>
        </row>
        <row r="2038">
          <cell r="K2038" t="str">
            <v>R8202 Park &amp; Ride Subsidy</v>
          </cell>
        </row>
        <row r="2039">
          <cell r="K2039" t="str">
            <v>R9000 Cons Income</v>
          </cell>
        </row>
        <row r="2040">
          <cell r="K2040" t="str">
            <v>R9001 WDD</v>
          </cell>
        </row>
        <row r="2041">
          <cell r="K2041" t="str">
            <v>R9002 Course Fees</v>
          </cell>
        </row>
        <row r="2042">
          <cell r="K2042" t="str">
            <v>R9006 Non Pay Other</v>
          </cell>
        </row>
        <row r="2043">
          <cell r="K2043" t="str">
            <v>R9997 Manpower Contra Account</v>
          </cell>
        </row>
        <row r="2044">
          <cell r="K2044" t="str">
            <v>X1000 iSLR Recharge for Radiology tests carried out</v>
          </cell>
        </row>
        <row r="2045">
          <cell r="K2045" t="str">
            <v>X1001 iSLR Recharge for Radiology Credit</v>
          </cell>
        </row>
        <row r="2046">
          <cell r="K2046" t="str">
            <v>X1002 iSLR Recharge for Pathology Credit</v>
          </cell>
        </row>
        <row r="2047">
          <cell r="K2047" t="str">
            <v>X1010 iSLR Recharge for Pathology tests carried out</v>
          </cell>
        </row>
        <row r="2048">
          <cell r="K2048" t="str">
            <v>X1020 iSLR Recharge for Medical Physics tests carried out</v>
          </cell>
        </row>
        <row r="2049">
          <cell r="K2049" t="str">
            <v>X1030 iSLR Recharge for Endoscopy tests carried out</v>
          </cell>
        </row>
        <row r="2050">
          <cell r="K2050" t="str">
            <v>X1040 iSLR Recharge for Ehco tests carried out</v>
          </cell>
        </row>
        <row r="2051">
          <cell r="K2051" t="str">
            <v>X2000 iSLR Recharge for Ward stays</v>
          </cell>
        </row>
        <row r="2052">
          <cell r="K2052" t="str">
            <v>X2001 iSLR Recharge for Ward stays Credit</v>
          </cell>
        </row>
        <row r="2053">
          <cell r="K2053" t="str">
            <v>X3000 iSLR Recharge for Theatre use</v>
          </cell>
        </row>
        <row r="2054">
          <cell r="K2054" t="str">
            <v>X3001 iSLR Recharge for Theatre use Credit</v>
          </cell>
        </row>
        <row r="2055">
          <cell r="K2055" t="str">
            <v>X3010 iSLR Recharge for Theatre Non Pay</v>
          </cell>
        </row>
        <row r="2056">
          <cell r="K2056" t="str">
            <v>X5000 iSLR Recharge of Corporate Overhead</v>
          </cell>
        </row>
        <row r="2057">
          <cell r="K2057" t="str">
            <v>X5100 iSLR Recharge of Estates &amp; Facilities Department</v>
          </cell>
        </row>
        <row r="2058">
          <cell r="K2058" t="str">
            <v>X5200 iSLR Recharge of Financial Management</v>
          </cell>
        </row>
        <row r="2059">
          <cell r="K2059" t="str">
            <v>X5300 iSLR Recharge of Human Resources</v>
          </cell>
        </row>
        <row r="2060">
          <cell r="K2060" t="str">
            <v>X5400 iSLR Recharge of Information Management</v>
          </cell>
        </row>
        <row r="2061">
          <cell r="K2061" t="str">
            <v>X5410 iSLR Recharge of Operations</v>
          </cell>
        </row>
        <row r="2062">
          <cell r="K2062" t="str">
            <v>X5420 iSLR Recharge of Transformation</v>
          </cell>
        </row>
        <row r="2063">
          <cell r="K2063" t="str">
            <v>X5500 iSLR Recharge of Chief Executive</v>
          </cell>
        </row>
        <row r="2064">
          <cell r="K2064" t="str">
            <v>X5600 iSLR Recharge of Procurement</v>
          </cell>
        </row>
        <row r="2065">
          <cell r="K2065" t="str">
            <v>X5700 iSLR Recharge of Chief Nurse</v>
          </cell>
        </row>
        <row r="2066">
          <cell r="K2066" t="str">
            <v>X5800 iSLR Recharge of Medical Director</v>
          </cell>
        </row>
        <row r="2067">
          <cell r="K2067" t="str">
            <v>X5801 iSLR Corporate Services Safety and Quality</v>
          </cell>
        </row>
        <row r="2068">
          <cell r="K2068" t="str">
            <v>X5900 iSLR Recharge of Financing Costs</v>
          </cell>
        </row>
        <row r="2069">
          <cell r="K2069" t="str">
            <v>X6000 iSLR Recharge of Clinical Division Overheads</v>
          </cell>
        </row>
        <row r="2070">
          <cell r="K2070" t="str">
            <v>X7001  iSLR Recharge to Theatres</v>
          </cell>
        </row>
        <row r="2071">
          <cell r="K2071" t="str">
            <v>X7002 iSLR Recharge to R&amp;D</v>
          </cell>
        </row>
        <row r="2072">
          <cell r="K2072" t="str">
            <v>X7011 iSLR Recharge to SLR Cancer Other</v>
          </cell>
        </row>
        <row r="2073">
          <cell r="K2073" t="str">
            <v>X7012 iSLR Recharge to SLR Clinical Support Other</v>
          </cell>
        </row>
        <row r="2074">
          <cell r="K2074" t="str">
            <v>X7013 iSLR Recharge to SLR Perioperative Care Other</v>
          </cell>
        </row>
        <row r="2075">
          <cell r="K2075" t="str">
            <v>X7014 iSLR Recharge to SLR IS Pathology Other</v>
          </cell>
        </row>
        <row r="2076">
          <cell r="K2076" t="str">
            <v>X7015 iSLR Recharge to SLR Radiology Others</v>
          </cell>
        </row>
        <row r="2077">
          <cell r="K2077" t="str">
            <v>X7016 iSLR Recharge to SLR Medicine Other</v>
          </cell>
        </row>
        <row r="2078">
          <cell r="K2078" t="str">
            <v>X7017 iSLR Recharge to SLR Neurosciences Other</v>
          </cell>
        </row>
        <row r="2079">
          <cell r="K2079" t="str">
            <v>X7018 iSLR Recharge to SLR Surgery Other</v>
          </cell>
        </row>
        <row r="2080">
          <cell r="K2080" t="str">
            <v>X7019 iSLR Recharge to SLR Childrens Other</v>
          </cell>
        </row>
        <row r="2081">
          <cell r="K2081" t="str">
            <v>X7020 iSLR Recharge to SLR Patient Transport</v>
          </cell>
        </row>
        <row r="2082">
          <cell r="K2082" t="str">
            <v>X7021 iSLR Recharge to SLR Clinical Psychology - Neurophyiology</v>
          </cell>
        </row>
        <row r="2083">
          <cell r="K2083" t="str">
            <v>X7030 iSLR Recharge to SLR Endocrinology &amp; Diabetes - Pathology</v>
          </cell>
        </row>
        <row r="2084">
          <cell r="K2084" t="str">
            <v>X7040 iSLR Recharge to SLR Bowel Cancer Screening - Medicine</v>
          </cell>
        </row>
        <row r="2085">
          <cell r="K2085" t="str">
            <v>X7041 iSLR Recharge to SLR Parenteral Nutrition</v>
          </cell>
        </row>
        <row r="2086">
          <cell r="K2086" t="str">
            <v>X7042 iSLR Recharge to SLR Medicine Transplant Support</v>
          </cell>
        </row>
        <row r="2087">
          <cell r="K2087" t="str">
            <v>X7043 iSLR Recharge to SLR Porphyria</v>
          </cell>
        </row>
        <row r="2088">
          <cell r="K2088" t="str">
            <v>X7044 iSLR Recharge to SLR HIV Service</v>
          </cell>
        </row>
        <row r="2089">
          <cell r="K2089" t="str">
            <v>X7045 iSLR Recharge to SLR Lysosomal Storage Disorders</v>
          </cell>
        </row>
        <row r="2090">
          <cell r="K2090" t="str">
            <v>X7051 iSLR Recharge to SLR Breast Screening</v>
          </cell>
        </row>
        <row r="2091">
          <cell r="K2091" t="str">
            <v>X7052 iSLR Recharge to SLR MRI</v>
          </cell>
        </row>
        <row r="2092">
          <cell r="K2092" t="str">
            <v>X7053 iSLR Recharge to SLR Nuclear Medicine</v>
          </cell>
        </row>
        <row r="2093">
          <cell r="K2093" t="str">
            <v>X7054 iSLR Recharge to SLR PET CT</v>
          </cell>
        </row>
        <row r="2094">
          <cell r="K2094" t="str">
            <v>X7055 iSLR Recharge to SLR Radiography</v>
          </cell>
        </row>
        <row r="2095">
          <cell r="K2095" t="str">
            <v>X7056 iSLR Recharge to SLR Radiology CT</v>
          </cell>
        </row>
        <row r="2096">
          <cell r="K2096" t="str">
            <v>X7057 iSLR Recharge to SLR Radiology Day Unit and CVAS</v>
          </cell>
        </row>
        <row r="2097">
          <cell r="K2097" t="str">
            <v>X7058 iSLR Recharge to SLR Ultrasound</v>
          </cell>
        </row>
        <row r="2098">
          <cell r="K2098" t="str">
            <v>X7099 iSLR Recharge to SLR Fixed Element Income</v>
          </cell>
        </row>
        <row r="2099">
          <cell r="K2099" t="str">
            <v>X7100 iSLR Recharge to SLR General Surgery</v>
          </cell>
        </row>
        <row r="2100">
          <cell r="K2100" t="str">
            <v>X7101 iSLR Recharge to SLR Urology</v>
          </cell>
        </row>
        <row r="2101">
          <cell r="K2101" t="str">
            <v>X7102 iSLR Recharge to SLR Transplantation Surgery</v>
          </cell>
        </row>
        <row r="2102">
          <cell r="K2102" t="str">
            <v>X7103 iSLR Recharge to SLR Breast Surgery</v>
          </cell>
        </row>
        <row r="2103">
          <cell r="K2103" t="str">
            <v>X7104 iSLR Recharge to SLR Colorectal Surgery</v>
          </cell>
        </row>
        <row r="2104">
          <cell r="K2104" t="str">
            <v>X7105 iSLR Recharge to SLR Hepatobiliary &amp; Pancreatic Surgery</v>
          </cell>
        </row>
        <row r="2105">
          <cell r="K2105" t="str">
            <v>X7106 iSLR Recharge to SLR Upper Gastrointestinal Surgery</v>
          </cell>
        </row>
        <row r="2106">
          <cell r="K2106" t="str">
            <v>X7107 iSLR Recharge to SLR Vascular Surgery</v>
          </cell>
        </row>
        <row r="2107">
          <cell r="K2107" t="str">
            <v>X7110 iSLR Recharge to SLR Trauma &amp; Orthopaedics</v>
          </cell>
        </row>
        <row r="2108">
          <cell r="K2108" t="str">
            <v>X7120 iSLR Recharge to SLR ENT</v>
          </cell>
        </row>
        <row r="2109">
          <cell r="K2109" t="str">
            <v>X7130 iSLR Recharge to SLR Ophthalmology</v>
          </cell>
        </row>
        <row r="2110">
          <cell r="K2110" t="str">
            <v>X7140 iSLR Recharge to SLR Oral Surgery</v>
          </cell>
        </row>
        <row r="2111">
          <cell r="K2111" t="str">
            <v>X7141 iSLR Recharge to SLR Restorative Dentistry</v>
          </cell>
        </row>
        <row r="2112">
          <cell r="K2112" t="str">
            <v>X7143 iSLR Recharge to SLR Orthodontics</v>
          </cell>
        </row>
        <row r="2113">
          <cell r="K2113" t="str">
            <v>X7144 iSLR Recharge to SLR Maxillo-Facial Surgery</v>
          </cell>
        </row>
        <row r="2114">
          <cell r="K2114" t="str">
            <v>X7150 iSLR Recharge to SLR Neurosurgery</v>
          </cell>
        </row>
        <row r="2115">
          <cell r="K2115" t="str">
            <v>X7160 iSLR Recharge to SLR Plastic Surgery</v>
          </cell>
        </row>
        <row r="2116">
          <cell r="K2116" t="str">
            <v>X7170 iSLR Recharge to SLR Cardiothoracic Surgery</v>
          </cell>
        </row>
        <row r="2117">
          <cell r="K2117" t="str">
            <v>X7171 iSLR Recharge to SLR Paediatric Surgery</v>
          </cell>
        </row>
        <row r="2118">
          <cell r="K2118" t="str">
            <v>X7180 iSLR Recharge to SLR EAU</v>
          </cell>
        </row>
        <row r="2119">
          <cell r="K2119" t="str">
            <v>X7190 iSLR Recharge to SLR Anaesthetics</v>
          </cell>
        </row>
        <row r="2120">
          <cell r="K2120" t="str">
            <v>X7191 iSLR Recharge to SLR Pain Management</v>
          </cell>
        </row>
        <row r="2121">
          <cell r="K2121" t="str">
            <v>X7192 iSLR Recharge to SLR Critical Care</v>
          </cell>
        </row>
        <row r="2122">
          <cell r="K2122" t="str">
            <v>X7211 iSLR Recharge to SLR Paediatric Urology</v>
          </cell>
        </row>
        <row r="2123">
          <cell r="K2123" t="str">
            <v>X7212 iSLR Recharge to SLR Paediatric Transplantation Surgery</v>
          </cell>
        </row>
        <row r="2124">
          <cell r="K2124" t="str">
            <v>X7213 iSLR Recharge to SLR Paediatric Gastrointestinal Surgery</v>
          </cell>
        </row>
        <row r="2125">
          <cell r="K2125" t="str">
            <v>X7214 iSLR Recharge to SLR Paediatric Trauma &amp; Orthopaedics</v>
          </cell>
        </row>
        <row r="2126">
          <cell r="K2126" t="str">
            <v>X7215 iSLR Recharge to SLR Paediatric Ear Nose &amp; Throat</v>
          </cell>
        </row>
        <row r="2127">
          <cell r="K2127" t="str">
            <v>X7216 iSLR Recharge to SLR Paediatric Ophthalmology</v>
          </cell>
        </row>
        <row r="2128">
          <cell r="K2128" t="str">
            <v>X7217 iSLR Recharge to SLR Paediatric Maxillo-Facial Surgery</v>
          </cell>
        </row>
        <row r="2129">
          <cell r="K2129" t="str">
            <v>X7218 iSLR Recharge to SLR Paediatric Neurosurgery</v>
          </cell>
        </row>
        <row r="2130">
          <cell r="K2130" t="str">
            <v>X7219 iSLR Recharge to SLR Paediatric Plastic Surgery</v>
          </cell>
        </row>
        <row r="2131">
          <cell r="K2131" t="str">
            <v>X7242 iSLR Recharge to SLR Paediatric Intensive Care</v>
          </cell>
        </row>
        <row r="2132">
          <cell r="K2132" t="str">
            <v>X7251 iSLR Recharge to SLR Paediatric Gastroenterology</v>
          </cell>
        </row>
        <row r="2133">
          <cell r="K2133" t="str">
            <v>X7252 iSLR Recharge to SLR Paediatric Endocrinology</v>
          </cell>
        </row>
        <row r="2134">
          <cell r="K2134" t="str">
            <v>X7253 iSLR Recharge to SLR Paediatric Clinical Haematology</v>
          </cell>
        </row>
        <row r="2135">
          <cell r="K2135" t="str">
            <v>X7255 iSLR Recharge to SLR Paediatric Clinical Immunology</v>
          </cell>
        </row>
        <row r="2136">
          <cell r="K2136" t="str">
            <v>X7257 iSLR Recharge to SLR Paediatric Dermatology</v>
          </cell>
        </row>
        <row r="2137">
          <cell r="K2137" t="str">
            <v>X7258 iSLR Recharge to SLR Paediatric Respiratory Medicine</v>
          </cell>
        </row>
        <row r="2138">
          <cell r="K2138" t="str">
            <v>X7260 iSLR Recharge to SLR Paediatric Medical Oncology</v>
          </cell>
        </row>
        <row r="2139">
          <cell r="K2139" t="str">
            <v>X7261 iSLR Recharge to SLR Paediatric Metabolic Disease</v>
          </cell>
        </row>
        <row r="2140">
          <cell r="K2140" t="str">
            <v>X7262 iSLR Recharge to SLR Paediatric Rheumatology</v>
          </cell>
        </row>
        <row r="2141">
          <cell r="K2141" t="str">
            <v>X7263 iSLR Recharge to SLR Paediatric Diabetic Medicine</v>
          </cell>
        </row>
        <row r="2142">
          <cell r="K2142" t="str">
            <v>X7264 iSLR Recharge to SLR Paediatric Cystic Fibrosis</v>
          </cell>
        </row>
        <row r="2143">
          <cell r="K2143" t="str">
            <v>X7300 iSLR Recharge to SLR General Medicine</v>
          </cell>
        </row>
        <row r="2144">
          <cell r="K2144" t="str">
            <v>X7301 iSLR Recharge to SLR Gastroenterology</v>
          </cell>
        </row>
        <row r="2145">
          <cell r="K2145" t="str">
            <v>X7302 iSLR Recharge to SLR Endocrinology</v>
          </cell>
        </row>
        <row r="2146">
          <cell r="K2146" t="str">
            <v>X7303 iSLR Recharge to SLR Clinical Haematology</v>
          </cell>
        </row>
        <row r="2147">
          <cell r="K2147" t="str">
            <v>X7304 iSLR Recharge to SLR Clinical Physiology</v>
          </cell>
        </row>
        <row r="2148">
          <cell r="K2148" t="str">
            <v>X7305 iSLR Recharge to SLR Clinical Pharmacology</v>
          </cell>
        </row>
        <row r="2149">
          <cell r="K2149" t="str">
            <v>X7306 iSLR Recharge to SLR Hepatology</v>
          </cell>
        </row>
        <row r="2150">
          <cell r="K2150" t="str">
            <v>X7307 iSLR Recharge to SLR Diabetic Medicine</v>
          </cell>
        </row>
        <row r="2151">
          <cell r="K2151" t="str">
            <v>X7308 iSLR Recharge to SLR Blood and Marrow Transplantation</v>
          </cell>
        </row>
        <row r="2152">
          <cell r="K2152" t="str">
            <v>X7309 iSLR Recharge to SLR Haemophilia</v>
          </cell>
        </row>
        <row r="2153">
          <cell r="K2153" t="str">
            <v>X7311 iSLR Recharge to SLR Clinical Genetics</v>
          </cell>
        </row>
        <row r="2154">
          <cell r="K2154" t="str">
            <v>X7313 iSLR Recharge to SLR Clinical Immunology And Allergy</v>
          </cell>
        </row>
        <row r="2155">
          <cell r="K2155" t="str">
            <v>X7314 iSLR Recharge to SLR Rehabilitation</v>
          </cell>
        </row>
        <row r="2156">
          <cell r="K2156" t="str">
            <v>X7315 iSLR Recharge to SLR Palliative Medicine</v>
          </cell>
        </row>
        <row r="2157">
          <cell r="K2157" t="str">
            <v>X7316 iSLR Recharge to SLR Clinical Immunology</v>
          </cell>
        </row>
        <row r="2158">
          <cell r="K2158" t="str">
            <v>X7317 iSLR Recharge to SLR Allergy</v>
          </cell>
        </row>
        <row r="2159">
          <cell r="K2159" t="str">
            <v>X7320 iSLR Recharge to SLR Cardiology</v>
          </cell>
        </row>
        <row r="2160">
          <cell r="K2160" t="str">
            <v>X7321 iSLR Recharge to SLR Paediatric Cardiology</v>
          </cell>
        </row>
        <row r="2161">
          <cell r="K2161" t="str">
            <v>X7324 iSLR Recharge to SLR Anticoagulant Service</v>
          </cell>
        </row>
        <row r="2162">
          <cell r="K2162" t="str">
            <v>X7328 iSLR Recharge to SLR Stroke Medicine</v>
          </cell>
        </row>
        <row r="2163">
          <cell r="K2163" t="str">
            <v>X7329 iSLR Recharge to SLR Transient Ischaemic Attack</v>
          </cell>
        </row>
        <row r="2164">
          <cell r="K2164" t="str">
            <v>X7330 iSLR Recharge to SLR Dermatology</v>
          </cell>
        </row>
        <row r="2165">
          <cell r="K2165" t="str">
            <v>X7340 iSLR Recharge to SLR Respiratory Medicine</v>
          </cell>
        </row>
        <row r="2166">
          <cell r="K2166" t="str">
            <v>X7341 iSLR Recharge to SLR Respiratory Physiology</v>
          </cell>
        </row>
        <row r="2167">
          <cell r="K2167" t="str">
            <v>X7350 iSLR Recharge to SLR Infectious Diseases</v>
          </cell>
        </row>
        <row r="2168">
          <cell r="K2168" t="str">
            <v>X7360 iSLR Recharge to SLR Genitourinary Medicine</v>
          </cell>
        </row>
        <row r="2169">
          <cell r="K2169" t="str">
            <v>X7361 iSLR Recharge to SLR Nephrology</v>
          </cell>
        </row>
        <row r="2170">
          <cell r="K2170" t="str">
            <v>X7370 iSLR Recharge to SLR Medical Oncology</v>
          </cell>
        </row>
        <row r="2171">
          <cell r="K2171" t="str">
            <v>X7400 iSLR Recharge to SLR Neurology</v>
          </cell>
        </row>
        <row r="2172">
          <cell r="K2172" t="str">
            <v>X7401 iSLR Recharge to SLR Clinical Neurophysiology</v>
          </cell>
        </row>
        <row r="2173">
          <cell r="K2173" t="str">
            <v>X7410 iSLR Recharge to SLR Rheumatology</v>
          </cell>
        </row>
        <row r="2174">
          <cell r="K2174" t="str">
            <v>X7420 iSLR Recharge to SLR Paediatric Intensive Care</v>
          </cell>
        </row>
        <row r="2175">
          <cell r="K2175" t="str">
            <v>X7421 iSLR Recharge to SLR Paediatric Neurology</v>
          </cell>
        </row>
        <row r="2176">
          <cell r="K2176" t="str">
            <v>X7422 iSLR Recharge to SLR Neonatal Intensive Care</v>
          </cell>
        </row>
        <row r="2177">
          <cell r="K2177" t="str">
            <v>X7424 iSLR Recharge to SLR Well Babies</v>
          </cell>
        </row>
        <row r="2178">
          <cell r="K2178" t="str">
            <v>X7430 iSLR Recharge to SLR Geriatric Medicine</v>
          </cell>
        </row>
        <row r="2179">
          <cell r="K2179" t="str">
            <v>X7460 iSLR Recharge to SLR Medical Ophthalmology</v>
          </cell>
        </row>
        <row r="2180">
          <cell r="K2180" t="str">
            <v>X7501 iSLR Recharge to SLR Obstetrics</v>
          </cell>
        </row>
        <row r="2181">
          <cell r="K2181" t="str">
            <v>X7502 iSLR Recharge to SLR Gynaecology</v>
          </cell>
        </row>
        <row r="2182">
          <cell r="K2182" t="str">
            <v>X7503 iSLR Recharge to SLR Gynaecological Oncology</v>
          </cell>
        </row>
        <row r="2183">
          <cell r="K2183" t="str">
            <v>X7560 iSLR Recharge to SLR Midwife Episode</v>
          </cell>
        </row>
        <row r="2184">
          <cell r="K2184" t="str">
            <v>X7650 iSLR Recharge to SLR Physiotherapy</v>
          </cell>
        </row>
        <row r="2185">
          <cell r="K2185" t="str">
            <v>X7651 iSLR Recharge to SLR Occupational Therapy</v>
          </cell>
        </row>
        <row r="2186">
          <cell r="K2186" t="str">
            <v>X7652 iSLR Recharge to SLR Speech &amp; Language Therapy</v>
          </cell>
        </row>
        <row r="2187">
          <cell r="K2187" t="str">
            <v>X7654 iSLR Recharge to SLR Dietetics</v>
          </cell>
        </row>
        <row r="2188">
          <cell r="K2188" t="str">
            <v>X7655 iSLR Recharge to SLR Orthoptics</v>
          </cell>
        </row>
        <row r="2189">
          <cell r="K2189" t="str">
            <v>X7656 iSLR Recharge to SLR Clinical Psychology</v>
          </cell>
        </row>
        <row r="2190">
          <cell r="K2190" t="str">
            <v>X7657 iSLR Recharge to SLR Prosthetics</v>
          </cell>
        </row>
        <row r="2191">
          <cell r="K2191" t="str">
            <v>X7658 iSLR Recharge to SLR Orthotics</v>
          </cell>
        </row>
        <row r="2192">
          <cell r="K2192" t="str">
            <v>X7662 iSLR Recharge to SLR Optometry</v>
          </cell>
        </row>
        <row r="2193">
          <cell r="K2193" t="str">
            <v>X7800 iSLR Recharge to SLR Clinical Oncology</v>
          </cell>
        </row>
        <row r="2194">
          <cell r="K2194" t="str">
            <v>X7810 iSLR Recharge to SLR Radiology (old code)</v>
          </cell>
        </row>
        <row r="2195">
          <cell r="K2195" t="str">
            <v>X7811 iSLR Recharge to SLR Interventional Radiology</v>
          </cell>
        </row>
        <row r="2196">
          <cell r="K2196" t="str">
            <v>X7812 iSLR Recharge to SLR Diagnostic Imaging</v>
          </cell>
        </row>
        <row r="2197">
          <cell r="K2197" t="str">
            <v>X7823 iSLR Recharge to SLR Haematology</v>
          </cell>
        </row>
        <row r="2198">
          <cell r="K2198" t="str">
            <v>X7824 iSLR Recharge to SLR Histopathology</v>
          </cell>
        </row>
        <row r="2199">
          <cell r="K2199" t="str">
            <v>X7830 iSLR Recharge to SLR Immunopathology</v>
          </cell>
        </row>
        <row r="2200">
          <cell r="K2200" t="str">
            <v>X7831 iSLR Recharge to SLR Medical Microbiology</v>
          </cell>
        </row>
        <row r="2201">
          <cell r="K2201" t="str">
            <v>X7838 iSLR Recharge to SLR Cytology</v>
          </cell>
        </row>
        <row r="2202">
          <cell r="K2202" t="str">
            <v>X7840 iSLR Recharge to SLR Audiology</v>
          </cell>
        </row>
        <row r="2203">
          <cell r="K2203" t="str">
            <v>X7841 iSLR Recharge to SLR Biochemistry</v>
          </cell>
        </row>
        <row r="2204">
          <cell r="K2204" t="str">
            <v>X7960 iSLR Recharge to SLR Allied Health Professional Episode</v>
          </cell>
        </row>
      </sheetData>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AF3C-E25E-447A-A6FB-D09EB979FCD9}">
  <sheetPr codeName="Stakeholder">
    <pageSetUpPr fitToPage="1"/>
  </sheetPr>
  <dimension ref="A1:AA119"/>
  <sheetViews>
    <sheetView showGridLines="0" showRowColHeaders="0" tabSelected="1" topLeftCell="B1" zoomScale="70" zoomScaleNormal="70" workbookViewId="0">
      <selection activeCell="D9" sqref="D9:R9"/>
    </sheetView>
  </sheetViews>
  <sheetFormatPr defaultColWidth="0" defaultRowHeight="13.8" customHeight="1" zeroHeight="1" x14ac:dyDescent="0.25"/>
  <cols>
    <col min="1" max="1" width="73.69921875" style="3" customWidth="1"/>
    <col min="2" max="2" width="3.09765625" style="3" customWidth="1"/>
    <col min="3" max="3" width="4.09765625" style="3" customWidth="1"/>
    <col min="4" max="4" width="10.8984375" style="3" customWidth="1"/>
    <col min="5" max="5" width="8.19921875" style="3" customWidth="1"/>
    <col min="6" max="6" width="12.59765625" style="3" customWidth="1"/>
    <col min="7" max="7" width="11.69921875" style="3" customWidth="1"/>
    <col min="8" max="8" width="0.8984375" style="3" customWidth="1"/>
    <col min="9" max="9" width="9.69921875" style="3" customWidth="1"/>
    <col min="10" max="10" width="10.59765625" style="3" customWidth="1"/>
    <col min="11" max="11" width="9.19921875" style="3" customWidth="1"/>
    <col min="12" max="12" width="0.8984375" style="3" customWidth="1"/>
    <col min="13" max="13" width="8.5" style="3" customWidth="1"/>
    <col min="14" max="14" width="7.59765625" style="3" customWidth="1"/>
    <col min="15" max="15" width="21.5" style="3" customWidth="1"/>
    <col min="16" max="16" width="0.8984375" style="3" customWidth="1"/>
    <col min="17" max="17" width="23.8984375" style="3" customWidth="1"/>
    <col min="18" max="18" width="22.5" style="3" customWidth="1"/>
    <col min="19" max="19" width="0.8984375" style="3" customWidth="1"/>
    <col min="20" max="20" width="13.8984375" style="3" customWidth="1"/>
    <col min="21" max="21" width="10.19921875" style="3" customWidth="1"/>
    <col min="22" max="22" width="4.09765625" style="3" customWidth="1"/>
    <col min="23" max="23" width="5" style="3" hidden="1" customWidth="1"/>
    <col min="24" max="24" width="2.5" style="3" hidden="1" customWidth="1"/>
    <col min="25" max="25" width="2.3984375" style="3" hidden="1" customWidth="1"/>
    <col min="26" max="26" width="3.19921875" style="3" customWidth="1"/>
    <col min="27" max="27" width="73.69921875" style="3" customWidth="1"/>
    <col min="28" max="16384" width="8" style="3" hidden="1"/>
  </cols>
  <sheetData>
    <row r="1" spans="1:27" ht="15" thickBot="1" x14ac:dyDescent="0.35">
      <c r="A1" s="1"/>
      <c r="B1" s="1"/>
      <c r="C1" s="1"/>
      <c r="D1" s="1"/>
      <c r="E1" s="1"/>
      <c r="F1" s="1"/>
      <c r="G1" s="1"/>
      <c r="H1" s="1"/>
      <c r="I1" s="1"/>
      <c r="J1" s="1"/>
      <c r="K1" s="1"/>
      <c r="L1" s="1"/>
      <c r="M1" s="1"/>
      <c r="N1" s="1"/>
      <c r="O1" s="1"/>
      <c r="P1" s="1"/>
      <c r="Q1" s="1"/>
      <c r="R1" s="1"/>
      <c r="S1" s="1"/>
      <c r="T1" s="1"/>
      <c r="U1" s="1"/>
      <c r="V1" s="1"/>
      <c r="W1" s="2" t="s">
        <v>0</v>
      </c>
      <c r="X1" s="2"/>
      <c r="Y1" s="1"/>
      <c r="Z1" s="1"/>
      <c r="AA1" s="1"/>
    </row>
    <row r="2" spans="1:27" ht="50.1" customHeight="1" x14ac:dyDescent="0.25">
      <c r="A2" s="4"/>
      <c r="B2" s="4"/>
      <c r="C2" s="4"/>
      <c r="D2" s="4"/>
      <c r="E2" s="4"/>
      <c r="F2" s="4"/>
      <c r="G2" s="4"/>
      <c r="H2" s="4"/>
      <c r="I2" s="4"/>
      <c r="J2" s="4"/>
      <c r="K2" s="4"/>
      <c r="L2" s="4"/>
      <c r="M2" s="4"/>
      <c r="N2" s="4"/>
      <c r="O2" s="4"/>
      <c r="P2" s="4"/>
      <c r="Q2" s="4"/>
      <c r="R2" s="4"/>
      <c r="S2" s="4"/>
      <c r="T2" s="4"/>
      <c r="U2" s="4"/>
      <c r="V2" s="4"/>
      <c r="W2" s="4"/>
      <c r="X2" s="4"/>
      <c r="Y2" s="4"/>
      <c r="Z2" s="4"/>
      <c r="AA2" s="4"/>
    </row>
    <row r="3" spans="1:27" ht="3.75" customHeight="1" x14ac:dyDescent="0.25">
      <c r="A3" s="5"/>
      <c r="B3" s="5"/>
      <c r="C3" s="5"/>
      <c r="D3" s="5"/>
      <c r="E3" s="5"/>
      <c r="F3" s="5"/>
      <c r="G3" s="5"/>
      <c r="H3" s="5"/>
      <c r="I3" s="5"/>
      <c r="J3" s="5"/>
      <c r="K3" s="5"/>
      <c r="L3" s="5"/>
      <c r="M3" s="5"/>
      <c r="N3" s="5"/>
      <c r="O3" s="5"/>
      <c r="P3" s="5"/>
      <c r="Q3" s="5"/>
      <c r="R3" s="5"/>
      <c r="S3" s="5"/>
      <c r="T3" s="5"/>
      <c r="U3" s="5"/>
      <c r="V3" s="5"/>
      <c r="W3" s="5"/>
      <c r="X3" s="5"/>
      <c r="Y3" s="5"/>
      <c r="Z3" s="5"/>
      <c r="AA3" s="5"/>
    </row>
    <row r="4" spans="1:27" ht="50.1" customHeight="1" thickBot="1" x14ac:dyDescent="0.3">
      <c r="A4" s="6"/>
      <c r="B4" s="6"/>
      <c r="C4" s="6"/>
      <c r="D4" s="6"/>
      <c r="E4" s="6"/>
      <c r="F4" s="7"/>
      <c r="G4" s="6"/>
      <c r="H4" s="6"/>
      <c r="I4" s="6"/>
      <c r="J4" s="6"/>
      <c r="K4" s="6"/>
      <c r="L4" s="6"/>
      <c r="M4" s="6"/>
      <c r="N4" s="6"/>
      <c r="O4" s="6"/>
      <c r="P4" s="6"/>
      <c r="Q4" s="6"/>
      <c r="R4" s="6"/>
      <c r="S4" s="6"/>
      <c r="T4" s="6"/>
      <c r="U4" s="6"/>
      <c r="V4" s="6"/>
      <c r="W4" s="6"/>
      <c r="X4" s="6"/>
      <c r="Y4" s="6"/>
      <c r="Z4" s="6"/>
      <c r="AA4" s="6"/>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2" customHeight="1" x14ac:dyDescent="0.55000000000000004">
      <c r="A6" s="1"/>
      <c r="E6" s="8"/>
      <c r="F6" s="8"/>
      <c r="G6" s="8"/>
      <c r="H6" s="8"/>
      <c r="I6" s="8"/>
      <c r="J6" s="8"/>
      <c r="K6" s="8"/>
      <c r="L6" s="8"/>
      <c r="M6" s="8"/>
      <c r="N6" s="8"/>
      <c r="O6" s="8"/>
      <c r="P6" s="8"/>
      <c r="Q6" s="8"/>
      <c r="R6" s="8"/>
      <c r="S6" s="8"/>
      <c r="T6" s="8"/>
      <c r="U6" s="8"/>
      <c r="AA6" s="1"/>
    </row>
    <row r="7" spans="1:27" ht="24.75" customHeight="1" thickBot="1" x14ac:dyDescent="0.6">
      <c r="A7" s="1"/>
      <c r="D7" s="9" t="s">
        <v>1</v>
      </c>
      <c r="E7" s="9"/>
      <c r="F7" s="9"/>
      <c r="G7" s="9"/>
      <c r="H7" s="9"/>
      <c r="I7" s="9"/>
      <c r="J7" s="8"/>
      <c r="K7" s="8"/>
      <c r="L7" s="8"/>
      <c r="M7" s="8"/>
      <c r="N7" s="8"/>
      <c r="O7" s="8"/>
      <c r="P7" s="8"/>
      <c r="Q7" s="8"/>
      <c r="R7" s="8"/>
      <c r="S7" s="8"/>
      <c r="T7" s="8"/>
      <c r="U7" s="8"/>
      <c r="AA7" s="1"/>
    </row>
    <row r="8" spans="1:27" ht="30" customHeight="1" x14ac:dyDescent="0.25">
      <c r="A8" s="1"/>
      <c r="C8" s="10"/>
      <c r="D8" s="9"/>
      <c r="E8" s="9"/>
      <c r="F8" s="9"/>
      <c r="G8" s="9"/>
      <c r="H8" s="9"/>
      <c r="I8" s="9"/>
      <c r="J8" s="11"/>
      <c r="K8" s="11"/>
      <c r="L8" s="11"/>
      <c r="M8" s="11"/>
      <c r="N8" s="11"/>
      <c r="O8" s="11"/>
      <c r="P8" s="11"/>
      <c r="Q8" s="11"/>
      <c r="R8" s="11"/>
      <c r="S8" s="11"/>
      <c r="T8" s="11"/>
      <c r="U8" s="11"/>
      <c r="V8" s="12"/>
      <c r="Y8" s="13"/>
      <c r="AA8" s="1"/>
    </row>
    <row r="9" spans="1:27" ht="70.5" customHeight="1" x14ac:dyDescent="0.25">
      <c r="A9" s="1"/>
      <c r="C9" s="14"/>
      <c r="D9" s="15" t="s">
        <v>2</v>
      </c>
      <c r="E9" s="15"/>
      <c r="F9" s="15"/>
      <c r="G9" s="15"/>
      <c r="H9" s="15"/>
      <c r="I9" s="15"/>
      <c r="J9" s="15"/>
      <c r="K9" s="15"/>
      <c r="L9" s="15"/>
      <c r="M9" s="15"/>
      <c r="N9" s="15"/>
      <c r="O9" s="15"/>
      <c r="P9" s="15"/>
      <c r="Q9" s="15"/>
      <c r="R9" s="15"/>
      <c r="S9" s="13"/>
      <c r="T9" s="13"/>
      <c r="U9" s="13"/>
      <c r="V9" s="16"/>
      <c r="W9" s="17" t="s">
        <v>3</v>
      </c>
      <c r="X9" s="18" t="s">
        <v>4</v>
      </c>
      <c r="Y9" s="18" t="s">
        <v>5</v>
      </c>
      <c r="Z9" s="13"/>
      <c r="AA9" s="1"/>
    </row>
    <row r="10" spans="1:27" ht="44.25" customHeight="1" thickBot="1" x14ac:dyDescent="0.35">
      <c r="A10" s="1"/>
      <c r="C10" s="14"/>
      <c r="D10" s="19" t="s">
        <v>6</v>
      </c>
      <c r="E10" s="20"/>
      <c r="F10" s="20"/>
      <c r="G10" s="21"/>
      <c r="H10" s="22"/>
      <c r="I10" s="19" t="s">
        <v>7</v>
      </c>
      <c r="J10" s="20"/>
      <c r="K10" s="21"/>
      <c r="L10" s="22"/>
      <c r="M10" s="19" t="s">
        <v>8</v>
      </c>
      <c r="N10" s="20"/>
      <c r="O10" s="21"/>
      <c r="P10" s="22"/>
      <c r="Q10" s="19" t="s">
        <v>9</v>
      </c>
      <c r="R10" s="21"/>
      <c r="S10" s="22"/>
      <c r="T10" s="19" t="s">
        <v>10</v>
      </c>
      <c r="U10" s="21"/>
      <c r="V10" s="16"/>
      <c r="W10" s="23"/>
      <c r="X10" s="24"/>
      <c r="Y10" s="24"/>
      <c r="AA10" s="1"/>
    </row>
    <row r="11" spans="1:27" ht="15.6" x14ac:dyDescent="0.3">
      <c r="A11" s="1"/>
      <c r="C11" s="14"/>
      <c r="D11" s="25"/>
      <c r="E11" s="26"/>
      <c r="F11" s="26"/>
      <c r="G11" s="27"/>
      <c r="H11" s="28"/>
      <c r="I11" s="25"/>
      <c r="J11" s="26"/>
      <c r="K11" s="27"/>
      <c r="L11" s="28"/>
      <c r="M11" s="29"/>
      <c r="N11" s="30"/>
      <c r="O11" s="31"/>
      <c r="P11" s="28"/>
      <c r="Q11" s="25"/>
      <c r="R11" s="27"/>
      <c r="S11" s="28"/>
      <c r="T11" s="25"/>
      <c r="U11" s="27"/>
      <c r="V11" s="16"/>
      <c r="W11" s="32" t="str">
        <f t="shared" ref="W11:W20" si="0">IF($Q11="Associated/Low",1,IF($Q11="Involved/Medium",2,IF($Q11="Important/High",3,IF($Q11="Essential/Very high",4,""))))</f>
        <v/>
      </c>
      <c r="X11" s="33" t="str">
        <f>IF($T11="Inform",1,IF($T11="Consult",2,IF($T11="Accountable",3,IF($T11="Responsible",4,""))))</f>
        <v/>
      </c>
      <c r="Y11" s="34">
        <f t="shared" ref="Y11:Y20" si="1">IF(W11=4,IF(X11&gt;2.5,"Partner","consult"),IF(W11=3,IF(X11&gt;2.5,"partner","consult"),IF(W11=2,IF(X11&gt;2.5,"Involve","inform"),IF(W11=1,IF(X11&gt;2.5,"Involve","Inform"),0))))</f>
        <v>0</v>
      </c>
      <c r="AA11" s="1"/>
    </row>
    <row r="12" spans="1:27" ht="15.6" x14ac:dyDescent="0.3">
      <c r="A12" s="1"/>
      <c r="C12" s="14"/>
      <c r="D12" s="29"/>
      <c r="E12" s="30"/>
      <c r="F12" s="30"/>
      <c r="G12" s="31"/>
      <c r="H12" s="28"/>
      <c r="I12" s="25"/>
      <c r="J12" s="26"/>
      <c r="K12" s="27"/>
      <c r="L12" s="28"/>
      <c r="M12" s="35"/>
      <c r="N12" s="36"/>
      <c r="O12" s="37"/>
      <c r="P12" s="28"/>
      <c r="Q12" s="35"/>
      <c r="R12" s="37"/>
      <c r="S12" s="28"/>
      <c r="T12" s="35"/>
      <c r="U12" s="37"/>
      <c r="V12" s="16"/>
      <c r="W12" s="32" t="str">
        <f t="shared" si="0"/>
        <v/>
      </c>
      <c r="X12" s="33" t="str">
        <f>IF($T12="Inform",0.65,IF($T12="Consult",1.65,IF($T12="Accountable",2.65,IF($T12="Responsible",3.65,""))))</f>
        <v/>
      </c>
      <c r="Y12" s="34">
        <f t="shared" si="1"/>
        <v>0</v>
      </c>
      <c r="AA12" s="1"/>
    </row>
    <row r="13" spans="1:27" ht="15.6" x14ac:dyDescent="0.3">
      <c r="A13" s="1"/>
      <c r="C13" s="14"/>
      <c r="D13" s="35"/>
      <c r="E13" s="36"/>
      <c r="F13" s="36"/>
      <c r="G13" s="37"/>
      <c r="H13" s="28"/>
      <c r="I13" s="25"/>
      <c r="J13" s="26"/>
      <c r="K13" s="27"/>
      <c r="L13" s="28"/>
      <c r="M13" s="35"/>
      <c r="N13" s="36"/>
      <c r="O13" s="37"/>
      <c r="P13" s="28"/>
      <c r="Q13" s="35"/>
      <c r="R13" s="37"/>
      <c r="S13" s="28"/>
      <c r="T13" s="35"/>
      <c r="U13" s="37"/>
      <c r="V13" s="16"/>
      <c r="W13" s="32" t="str">
        <f t="shared" si="0"/>
        <v/>
      </c>
      <c r="X13" s="33" t="str">
        <f>IF($T13="Inform",0.75,IF($T13="Consult",1.75,IF($T13="Accountable",2.75,IF($T13="Responsible",3.75,""))))</f>
        <v/>
      </c>
      <c r="Y13" s="34">
        <f t="shared" si="1"/>
        <v>0</v>
      </c>
      <c r="AA13" s="1"/>
    </row>
    <row r="14" spans="1:27" ht="15.6" x14ac:dyDescent="0.3">
      <c r="A14" s="1"/>
      <c r="C14" s="14"/>
      <c r="D14" s="38"/>
      <c r="E14" s="39"/>
      <c r="F14" s="39"/>
      <c r="G14" s="40"/>
      <c r="H14" s="28"/>
      <c r="I14" s="25"/>
      <c r="J14" s="26"/>
      <c r="K14" s="27"/>
      <c r="L14" s="28"/>
      <c r="M14" s="35"/>
      <c r="N14" s="36"/>
      <c r="O14" s="37"/>
      <c r="P14" s="28"/>
      <c r="Q14" s="35"/>
      <c r="R14" s="37"/>
      <c r="S14" s="28"/>
      <c r="T14" s="35"/>
      <c r="U14" s="37"/>
      <c r="V14" s="16"/>
      <c r="W14" s="32" t="str">
        <f t="shared" si="0"/>
        <v/>
      </c>
      <c r="X14" s="33" t="str">
        <f>IF($T14="Inform",0.85,IF($T14="Consult",1.85,IF($T14="Accountable",2.85,IF($T14="Responsible",3.85,""))))</f>
        <v/>
      </c>
      <c r="Y14" s="34">
        <f t="shared" si="1"/>
        <v>0</v>
      </c>
      <c r="AA14" s="1"/>
    </row>
    <row r="15" spans="1:27" ht="15.6" x14ac:dyDescent="0.3">
      <c r="A15" s="1"/>
      <c r="C15" s="14"/>
      <c r="D15" s="38"/>
      <c r="E15" s="39"/>
      <c r="F15" s="39"/>
      <c r="G15" s="40"/>
      <c r="H15" s="28"/>
      <c r="I15" s="25"/>
      <c r="J15" s="26"/>
      <c r="K15" s="27"/>
      <c r="L15" s="28"/>
      <c r="M15" s="35"/>
      <c r="N15" s="36"/>
      <c r="O15" s="37"/>
      <c r="P15" s="28"/>
      <c r="Q15" s="35"/>
      <c r="R15" s="37"/>
      <c r="S15" s="28"/>
      <c r="T15" s="35"/>
      <c r="U15" s="37"/>
      <c r="V15" s="16"/>
      <c r="W15" s="32" t="str">
        <f t="shared" si="0"/>
        <v/>
      </c>
      <c r="X15" s="33" t="str">
        <f>IF($T15="Inform",0.95,IF($T15="Consult",1.95,IF($T15="Accountable",2.95,IF($T15="Responsible",3.95,""))))</f>
        <v/>
      </c>
      <c r="Y15" s="34">
        <f t="shared" si="1"/>
        <v>0</v>
      </c>
      <c r="AA15" s="1"/>
    </row>
    <row r="16" spans="1:27" ht="15.6" x14ac:dyDescent="0.3">
      <c r="A16" s="1"/>
      <c r="C16" s="14"/>
      <c r="D16" s="29"/>
      <c r="E16" s="30"/>
      <c r="F16" s="30"/>
      <c r="G16" s="31"/>
      <c r="H16" s="28"/>
      <c r="I16" s="25"/>
      <c r="J16" s="26"/>
      <c r="K16" s="27"/>
      <c r="L16" s="28"/>
      <c r="M16" s="35"/>
      <c r="N16" s="36"/>
      <c r="O16" s="37"/>
      <c r="P16" s="28"/>
      <c r="Q16" s="35"/>
      <c r="R16" s="37"/>
      <c r="S16" s="28"/>
      <c r="T16" s="35"/>
      <c r="U16" s="37"/>
      <c r="V16" s="16"/>
      <c r="W16" s="32" t="str">
        <f t="shared" si="0"/>
        <v/>
      </c>
      <c r="X16" s="33" t="str">
        <f>IF($T16="Inform",1.05,IF($T16="Consult",2.05,IF($T16="Accountable",3.05,IF($T16="Responsible",4.05,""))))</f>
        <v/>
      </c>
      <c r="Y16" s="34">
        <f>IF(W16=4,IF(X16&gt;2.5,"Partner","consult"),IF(W16=3,IF(X16&gt;2.5,"partner","consult"),IF(W16=2,IF(X16&gt;2.5,"Involve","inform"),IF(W16=1,IF(X16&gt;2.5,"Involve","Inform"),0))))</f>
        <v>0</v>
      </c>
      <c r="AA16" s="1"/>
    </row>
    <row r="17" spans="1:27" ht="15.6" x14ac:dyDescent="0.3">
      <c r="A17" s="1"/>
      <c r="C17" s="14"/>
      <c r="D17" s="35"/>
      <c r="E17" s="36"/>
      <c r="F17" s="36"/>
      <c r="G17" s="37"/>
      <c r="H17" s="28"/>
      <c r="I17" s="25"/>
      <c r="J17" s="26"/>
      <c r="K17" s="27"/>
      <c r="L17" s="28"/>
      <c r="M17" s="35"/>
      <c r="N17" s="36"/>
      <c r="O17" s="37"/>
      <c r="P17" s="28"/>
      <c r="Q17" s="35"/>
      <c r="R17" s="37"/>
      <c r="S17" s="28"/>
      <c r="T17" s="35"/>
      <c r="U17" s="37"/>
      <c r="V17" s="16"/>
      <c r="W17" s="32" t="str">
        <f t="shared" si="0"/>
        <v/>
      </c>
      <c r="X17" s="33" t="str">
        <f>IF($T17="Inform",1.15,IF($T17="Consult",2.15,IF($T17="Accountable",3.15,IF($T17="Responsible",4.15,""))))</f>
        <v/>
      </c>
      <c r="Y17" s="34">
        <f t="shared" si="1"/>
        <v>0</v>
      </c>
      <c r="AA17" s="1"/>
    </row>
    <row r="18" spans="1:27" ht="15.6" x14ac:dyDescent="0.3">
      <c r="A18" s="1"/>
      <c r="C18" s="14"/>
      <c r="D18" s="35"/>
      <c r="E18" s="36"/>
      <c r="F18" s="36"/>
      <c r="G18" s="37"/>
      <c r="H18" s="28"/>
      <c r="I18" s="25"/>
      <c r="J18" s="26"/>
      <c r="K18" s="27"/>
      <c r="L18" s="28"/>
      <c r="M18" s="35"/>
      <c r="N18" s="36"/>
      <c r="O18" s="37"/>
      <c r="P18" s="28"/>
      <c r="Q18" s="35"/>
      <c r="R18" s="37"/>
      <c r="S18" s="28"/>
      <c r="T18" s="35"/>
      <c r="U18" s="37"/>
      <c r="V18" s="16"/>
      <c r="W18" s="32" t="str">
        <f t="shared" si="0"/>
        <v/>
      </c>
      <c r="X18" s="33" t="str">
        <f>IF($T18="Inform",1.25,IF($T18="Consult",2.25,IF($T18="Accountable",3.25,IF($T18="Responsible",4.25,""))))</f>
        <v/>
      </c>
      <c r="Y18" s="34">
        <f t="shared" si="1"/>
        <v>0</v>
      </c>
      <c r="AA18" s="1"/>
    </row>
    <row r="19" spans="1:27" ht="15.6" x14ac:dyDescent="0.3">
      <c r="A19" s="1"/>
      <c r="C19" s="14"/>
      <c r="D19" s="35"/>
      <c r="E19" s="36"/>
      <c r="F19" s="36"/>
      <c r="G19" s="37"/>
      <c r="H19" s="28"/>
      <c r="I19" s="25"/>
      <c r="J19" s="26"/>
      <c r="K19" s="27"/>
      <c r="L19" s="28"/>
      <c r="M19" s="35"/>
      <c r="N19" s="36"/>
      <c r="O19" s="37"/>
      <c r="P19" s="28"/>
      <c r="Q19" s="35"/>
      <c r="R19" s="37"/>
      <c r="S19" s="28"/>
      <c r="T19" s="35"/>
      <c r="U19" s="37"/>
      <c r="V19" s="16"/>
      <c r="W19" s="32" t="str">
        <f t="shared" si="0"/>
        <v/>
      </c>
      <c r="X19" s="33" t="str">
        <f>IF($T19="Inform",1.35,IF($T19="Consult",2.35,IF($T19="Accountable",3.35,IF($T19="Responsible",4.35,""))))</f>
        <v/>
      </c>
      <c r="Y19" s="34">
        <f t="shared" si="1"/>
        <v>0</v>
      </c>
      <c r="AA19" s="1"/>
    </row>
    <row r="20" spans="1:27" ht="16.2" thickBot="1" x14ac:dyDescent="0.35">
      <c r="A20" s="1"/>
      <c r="C20" s="14"/>
      <c r="D20" s="41"/>
      <c r="E20" s="42"/>
      <c r="F20" s="42"/>
      <c r="G20" s="43"/>
      <c r="H20" s="28"/>
      <c r="I20" s="44"/>
      <c r="J20" s="45"/>
      <c r="K20" s="46"/>
      <c r="L20" s="28"/>
      <c r="M20" s="41"/>
      <c r="N20" s="42"/>
      <c r="O20" s="43"/>
      <c r="P20" s="28"/>
      <c r="Q20" s="41"/>
      <c r="R20" s="43"/>
      <c r="S20" s="28"/>
      <c r="T20" s="47"/>
      <c r="U20" s="48"/>
      <c r="V20" s="16"/>
      <c r="W20" s="32" t="str">
        <f t="shared" si="0"/>
        <v/>
      </c>
      <c r="X20" s="33" t="str">
        <f>IF($T20="Inform",1.45,IF($T20="Consult",2.45,IF($T20="Accountable",3.45,IF($T20="Responsible",4.45,""))))</f>
        <v/>
      </c>
      <c r="Y20" s="34">
        <f t="shared" si="1"/>
        <v>0</v>
      </c>
      <c r="AA20" s="1"/>
    </row>
    <row r="21" spans="1:27" ht="16.2" thickBot="1" x14ac:dyDescent="0.35">
      <c r="A21" s="1"/>
      <c r="C21" s="49"/>
      <c r="D21" s="50"/>
      <c r="E21" s="50"/>
      <c r="F21" s="50"/>
      <c r="G21" s="50"/>
      <c r="H21" s="51"/>
      <c r="I21" s="50"/>
      <c r="J21" s="50"/>
      <c r="K21" s="50"/>
      <c r="L21" s="51"/>
      <c r="M21" s="50"/>
      <c r="N21" s="50"/>
      <c r="O21" s="50"/>
      <c r="P21" s="51"/>
      <c r="Q21" s="50"/>
      <c r="R21" s="50"/>
      <c r="S21" s="51"/>
      <c r="T21" s="50"/>
      <c r="U21" s="50"/>
      <c r="V21" s="52"/>
      <c r="W21" s="53"/>
      <c r="X21" s="54"/>
      <c r="Y21" s="55"/>
      <c r="AA21" s="1"/>
    </row>
    <row r="22" spans="1:27" ht="30" customHeight="1" x14ac:dyDescent="0.25">
      <c r="A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20.75" customHeight="1" x14ac:dyDescent="0.25">
      <c r="A24" s="1"/>
      <c r="AA24" s="1"/>
    </row>
    <row r="25" spans="1:27" ht="15" customHeight="1" x14ac:dyDescent="0.25">
      <c r="A25" s="1"/>
      <c r="AA25" s="1"/>
    </row>
    <row r="26" spans="1:27" x14ac:dyDescent="0.25">
      <c r="A26" s="1"/>
      <c r="AA26" s="1"/>
    </row>
    <row r="27" spans="1:27" x14ac:dyDescent="0.25">
      <c r="A27" s="1"/>
      <c r="AA27" s="1"/>
    </row>
    <row r="28" spans="1:27" x14ac:dyDescent="0.25">
      <c r="A28" s="1"/>
      <c r="AA28" s="1"/>
    </row>
    <row r="29" spans="1:27" x14ac:dyDescent="0.25">
      <c r="A29" s="1"/>
      <c r="AA29" s="1"/>
    </row>
    <row r="30" spans="1:27" x14ac:dyDescent="0.25">
      <c r="A30" s="1"/>
      <c r="AA30" s="1"/>
    </row>
    <row r="31" spans="1:27" x14ac:dyDescent="0.25">
      <c r="A31" s="1"/>
      <c r="AA31" s="1"/>
    </row>
    <row r="32" spans="1:27" x14ac:dyDescent="0.25">
      <c r="A32" s="1"/>
      <c r="AA32" s="1"/>
    </row>
    <row r="33" spans="1:27" x14ac:dyDescent="0.25">
      <c r="A33" s="1"/>
      <c r="AA33" s="1"/>
    </row>
    <row r="34" spans="1:27" x14ac:dyDescent="0.25">
      <c r="A34" s="1"/>
      <c r="AA34" s="1"/>
    </row>
    <row r="35" spans="1:27" x14ac:dyDescent="0.25">
      <c r="A35" s="1"/>
      <c r="AA35" s="1"/>
    </row>
    <row r="36" spans="1:27" x14ac:dyDescent="0.25">
      <c r="A36" s="1"/>
      <c r="AA36" s="1"/>
    </row>
    <row r="37" spans="1:27" x14ac:dyDescent="0.25">
      <c r="A37" s="1"/>
      <c r="AA37" s="1"/>
    </row>
    <row r="38" spans="1:27" x14ac:dyDescent="0.25">
      <c r="A38" s="1"/>
      <c r="AA38" s="1"/>
    </row>
    <row r="39" spans="1:27" x14ac:dyDescent="0.25">
      <c r="A39" s="1"/>
      <c r="AA39" s="1"/>
    </row>
    <row r="40" spans="1:27" x14ac:dyDescent="0.25">
      <c r="A40" s="1"/>
      <c r="AA40" s="1"/>
    </row>
    <row r="41" spans="1:27" x14ac:dyDescent="0.25">
      <c r="A41" s="1"/>
      <c r="AA41" s="1"/>
    </row>
    <row r="42" spans="1:27" x14ac:dyDescent="0.25">
      <c r="A42" s="1"/>
      <c r="AA42" s="1"/>
    </row>
    <row r="43" spans="1:27" x14ac:dyDescent="0.25">
      <c r="A43" s="1"/>
      <c r="AA43" s="1"/>
    </row>
    <row r="44" spans="1:27" x14ac:dyDescent="0.25">
      <c r="A44" s="1"/>
      <c r="AA44" s="1"/>
    </row>
    <row r="45" spans="1:27" x14ac:dyDescent="0.25">
      <c r="A45" s="1"/>
      <c r="AA45" s="1"/>
    </row>
    <row r="46" spans="1:27" x14ac:dyDescent="0.25">
      <c r="A46" s="1"/>
      <c r="AA46" s="1"/>
    </row>
    <row r="47" spans="1:27" x14ac:dyDescent="0.25">
      <c r="A47" s="1"/>
      <c r="AA47" s="1"/>
    </row>
    <row r="48" spans="1:27" x14ac:dyDescent="0.25">
      <c r="A48" s="1"/>
      <c r="AA48" s="1"/>
    </row>
    <row r="49" spans="1:27" x14ac:dyDescent="0.25">
      <c r="A49" s="1"/>
      <c r="AA49" s="1"/>
    </row>
    <row r="50" spans="1:27" x14ac:dyDescent="0.25">
      <c r="A50" s="1"/>
      <c r="AA50" s="1"/>
    </row>
    <row r="51" spans="1:27" x14ac:dyDescent="0.25">
      <c r="A51" s="1"/>
      <c r="AA51" s="1"/>
    </row>
    <row r="52" spans="1:27" x14ac:dyDescent="0.25">
      <c r="A52" s="1"/>
      <c r="AA52" s="1"/>
    </row>
    <row r="53" spans="1:27" x14ac:dyDescent="0.25">
      <c r="A53" s="1"/>
      <c r="AA53" s="1"/>
    </row>
    <row r="54" spans="1:27" x14ac:dyDescent="0.25">
      <c r="A54" s="1"/>
      <c r="AA54" s="1"/>
    </row>
    <row r="55" spans="1:27" x14ac:dyDescent="0.25">
      <c r="A55" s="1"/>
      <c r="AA55" s="1"/>
    </row>
    <row r="56" spans="1:27" x14ac:dyDescent="0.25">
      <c r="A56" s="1"/>
      <c r="AA56" s="1"/>
    </row>
    <row r="57" spans="1:27" x14ac:dyDescent="0.25">
      <c r="A57" s="1"/>
      <c r="AA57" s="1"/>
    </row>
    <row r="58" spans="1:27" x14ac:dyDescent="0.25">
      <c r="A58" s="1"/>
      <c r="AA58" s="1"/>
    </row>
    <row r="59" spans="1:27" x14ac:dyDescent="0.25">
      <c r="A59" s="1"/>
      <c r="AA59" s="1"/>
    </row>
    <row r="60" spans="1:27" x14ac:dyDescent="0.25">
      <c r="A60" s="1"/>
      <c r="AA60" s="1"/>
    </row>
    <row r="61" spans="1:27" x14ac:dyDescent="0.25">
      <c r="A61" s="1"/>
      <c r="AA61" s="1"/>
    </row>
    <row r="62" spans="1:27" x14ac:dyDescent="0.25">
      <c r="A62" s="1"/>
      <c r="AA62" s="1"/>
    </row>
    <row r="63" spans="1:27" x14ac:dyDescent="0.25">
      <c r="A63" s="1"/>
      <c r="AA63" s="1"/>
    </row>
    <row r="64" spans="1:27" x14ac:dyDescent="0.25">
      <c r="A64" s="1"/>
      <c r="AA64" s="1"/>
    </row>
    <row r="65" spans="1:27" x14ac:dyDescent="0.25">
      <c r="A65" s="1"/>
      <c r="AA65" s="1"/>
    </row>
    <row r="66" spans="1:27" x14ac:dyDescent="0.25">
      <c r="A66" s="1"/>
      <c r="AA66" s="1"/>
    </row>
    <row r="67" spans="1:27" x14ac:dyDescent="0.25">
      <c r="A67" s="1"/>
      <c r="AA67" s="1"/>
    </row>
    <row r="68" spans="1:27" x14ac:dyDescent="0.25">
      <c r="A68" s="1"/>
      <c r="AA68" s="1"/>
    </row>
    <row r="69" spans="1:27" x14ac:dyDescent="0.25">
      <c r="A69" s="1"/>
      <c r="AA69" s="1"/>
    </row>
    <row r="70" spans="1:27" x14ac:dyDescent="0.25">
      <c r="A70" s="1"/>
      <c r="AA70" s="1"/>
    </row>
    <row r="71" spans="1:27" x14ac:dyDescent="0.25">
      <c r="A71" s="1"/>
      <c r="AA71" s="1"/>
    </row>
    <row r="72" spans="1:27" x14ac:dyDescent="0.25">
      <c r="A72" s="1"/>
      <c r="AA72" s="1"/>
    </row>
    <row r="73" spans="1:27" ht="16.5" customHeight="1" x14ac:dyDescent="0.25">
      <c r="A73" s="1"/>
      <c r="AA73" s="1"/>
    </row>
    <row r="74" spans="1:27" ht="54.75" customHeight="1" x14ac:dyDescent="0.25">
      <c r="A74" s="1"/>
      <c r="AA74" s="1"/>
    </row>
    <row r="75" spans="1:27" x14ac:dyDescent="0.25">
      <c r="A75" s="1"/>
      <c r="AA75" s="1"/>
    </row>
    <row r="76" spans="1:27" x14ac:dyDescent="0.25">
      <c r="A76" s="1"/>
      <c r="AA76" s="1"/>
    </row>
    <row r="77" spans="1:27" ht="29.25" customHeight="1" thickBot="1" x14ac:dyDescent="0.3">
      <c r="A77" s="1"/>
      <c r="D77" s="9" t="s">
        <v>13</v>
      </c>
      <c r="E77" s="9"/>
      <c r="F77" s="9"/>
      <c r="G77" s="9"/>
      <c r="H77" s="9"/>
      <c r="I77" s="9"/>
      <c r="J77" s="9"/>
      <c r="AA77" s="1"/>
    </row>
    <row r="78" spans="1:27" ht="29.25" customHeight="1" x14ac:dyDescent="0.25">
      <c r="A78" s="1"/>
      <c r="C78" s="10"/>
      <c r="D78" s="9"/>
      <c r="E78" s="9"/>
      <c r="F78" s="9"/>
      <c r="G78" s="9"/>
      <c r="H78" s="9"/>
      <c r="I78" s="9"/>
      <c r="J78" s="9"/>
      <c r="K78" s="11"/>
      <c r="L78" s="11"/>
      <c r="M78" s="11"/>
      <c r="N78" s="11"/>
      <c r="O78" s="11"/>
      <c r="P78" s="11"/>
      <c r="Q78" s="11"/>
      <c r="R78" s="11"/>
      <c r="S78" s="11"/>
      <c r="T78" s="11"/>
      <c r="U78" s="11"/>
      <c r="V78" s="12"/>
      <c r="AA78" s="1"/>
    </row>
    <row r="79" spans="1:27" ht="298.5" customHeight="1" x14ac:dyDescent="0.25">
      <c r="A79" s="1"/>
      <c r="C79" s="14"/>
      <c r="D79" s="56" t="s">
        <v>14</v>
      </c>
      <c r="E79" s="57"/>
      <c r="F79" s="57"/>
      <c r="G79" s="57"/>
      <c r="H79" s="57"/>
      <c r="I79" s="57"/>
      <c r="J79" s="57"/>
      <c r="K79" s="57"/>
      <c r="L79" s="57"/>
      <c r="M79" s="57"/>
      <c r="N79" s="57"/>
      <c r="O79" s="57"/>
      <c r="P79" s="57"/>
      <c r="Q79" s="57"/>
      <c r="R79" s="57"/>
      <c r="S79" s="57"/>
      <c r="T79" s="57"/>
      <c r="U79" s="57"/>
      <c r="V79" s="16"/>
      <c r="AA79" s="1"/>
    </row>
    <row r="80" spans="1:27" ht="14.4" thickBot="1" x14ac:dyDescent="0.3">
      <c r="A80" s="1"/>
      <c r="C80" s="49"/>
      <c r="D80" s="58"/>
      <c r="E80" s="58"/>
      <c r="F80" s="58"/>
      <c r="G80" s="58"/>
      <c r="H80" s="58"/>
      <c r="I80" s="58"/>
      <c r="J80" s="58"/>
      <c r="K80" s="58"/>
      <c r="L80" s="58"/>
      <c r="M80" s="58"/>
      <c r="N80" s="58"/>
      <c r="O80" s="58"/>
      <c r="P80" s="58"/>
      <c r="Q80" s="58"/>
      <c r="R80" s="58"/>
      <c r="S80" s="58"/>
      <c r="T80" s="58"/>
      <c r="U80" s="58"/>
      <c r="V80" s="52"/>
      <c r="AA80" s="1"/>
    </row>
    <row r="81" spans="1:27" ht="77.25" customHeight="1" x14ac:dyDescent="0.25">
      <c r="A81" s="1"/>
      <c r="AA81" s="1"/>
    </row>
    <row r="82" spans="1:27" x14ac:dyDescent="0.25">
      <c r="A82" s="1"/>
      <c r="AA82" s="1"/>
    </row>
    <row r="83" spans="1:27" x14ac:dyDescent="0.25">
      <c r="A83" s="1"/>
      <c r="AA83" s="1"/>
    </row>
    <row r="84" spans="1:27" x14ac:dyDescent="0.25">
      <c r="A84" s="1"/>
      <c r="AA84" s="1"/>
    </row>
    <row r="85" spans="1:27" x14ac:dyDescent="0.25">
      <c r="A85" s="1"/>
      <c r="AA85" s="1"/>
    </row>
    <row r="86" spans="1:27" x14ac:dyDescent="0.25">
      <c r="A86" s="1"/>
      <c r="AA86" s="1"/>
    </row>
    <row r="87" spans="1:27" x14ac:dyDescent="0.25">
      <c r="A87" s="1"/>
      <c r="AA87" s="1"/>
    </row>
    <row r="88" spans="1:27" x14ac:dyDescent="0.25">
      <c r="A88" s="1"/>
      <c r="AA88" s="1"/>
    </row>
    <row r="89" spans="1:27" x14ac:dyDescent="0.25">
      <c r="A89" s="1"/>
      <c r="AA89" s="1"/>
    </row>
    <row r="90" spans="1:27" x14ac:dyDescent="0.25">
      <c r="A90" s="1"/>
      <c r="AA90" s="1"/>
    </row>
    <row r="91" spans="1:27" x14ac:dyDescent="0.25">
      <c r="A91" s="1"/>
      <c r="AA91" s="1"/>
    </row>
    <row r="92" spans="1:27" x14ac:dyDescent="0.25">
      <c r="A92" s="1"/>
      <c r="AA92" s="1"/>
    </row>
    <row r="93" spans="1:27" x14ac:dyDescent="0.25">
      <c r="A93" s="1"/>
      <c r="AA93" s="1"/>
    </row>
    <row r="94" spans="1:27" x14ac:dyDescent="0.25">
      <c r="A94" s="1"/>
      <c r="AA94" s="1"/>
    </row>
    <row r="95" spans="1:27" x14ac:dyDescent="0.25">
      <c r="A95" s="1"/>
      <c r="AA95" s="1"/>
    </row>
    <row r="96" spans="1:27" x14ac:dyDescent="0.25">
      <c r="A96" s="1"/>
      <c r="AA96" s="1"/>
    </row>
    <row r="97" spans="1:27" x14ac:dyDescent="0.25">
      <c r="A97" s="1"/>
      <c r="AA97" s="1"/>
    </row>
    <row r="98" spans="1:27" x14ac:dyDescent="0.25">
      <c r="A98" s="1"/>
      <c r="AA98" s="1"/>
    </row>
    <row r="99" spans="1:27" x14ac:dyDescent="0.25">
      <c r="A99" s="1"/>
      <c r="AA99" s="1"/>
    </row>
    <row r="100" spans="1:27" x14ac:dyDescent="0.25">
      <c r="A100" s="1"/>
      <c r="AA100" s="1"/>
    </row>
    <row r="101" spans="1:27" x14ac:dyDescent="0.25">
      <c r="A101" s="1"/>
      <c r="AA101" s="1"/>
    </row>
    <row r="102" spans="1:27" x14ac:dyDescent="0.25">
      <c r="A102" s="1"/>
      <c r="AA102" s="1"/>
    </row>
    <row r="103" spans="1:27" x14ac:dyDescent="0.25">
      <c r="A103" s="1"/>
      <c r="AA103" s="1"/>
    </row>
    <row r="104" spans="1:27" x14ac:dyDescent="0.25">
      <c r="A104" s="1"/>
      <c r="AA104" s="1"/>
    </row>
    <row r="105" spans="1:27" ht="408.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idden="1" x14ac:dyDescent="0.25"/>
    <row r="107" spans="1:27" hidden="1" x14ac:dyDescent="0.25"/>
    <row r="108" spans="1:27" hidden="1" x14ac:dyDescent="0.25"/>
    <row r="109" spans="1:27" hidden="1" x14ac:dyDescent="0.25"/>
    <row r="110" spans="1:27" hidden="1" x14ac:dyDescent="0.25"/>
    <row r="111" spans="1:27" hidden="1" x14ac:dyDescent="0.25"/>
    <row r="112" spans="1:27" hidden="1" x14ac:dyDescent="0.25"/>
    <row r="113" hidden="1" x14ac:dyDescent="0.25"/>
    <row r="114" hidden="1" x14ac:dyDescent="0.25"/>
    <row r="115" hidden="1" x14ac:dyDescent="0.25"/>
    <row r="116" hidden="1" x14ac:dyDescent="0.25"/>
    <row r="117" hidden="1" x14ac:dyDescent="0.25"/>
    <row r="118" hidden="1" x14ac:dyDescent="0.25"/>
    <row r="119" hidden="1" x14ac:dyDescent="0.25"/>
  </sheetData>
  <sheetProtection formatCells="0" formatRows="0" selectLockedCells="1"/>
  <mergeCells count="60">
    <mergeCell ref="D77:J78"/>
    <mergeCell ref="D79:U79"/>
    <mergeCell ref="D19:G19"/>
    <mergeCell ref="I19:K19"/>
    <mergeCell ref="M19:O19"/>
    <mergeCell ref="Q19:R19"/>
    <mergeCell ref="T19:U19"/>
    <mergeCell ref="D20:G20"/>
    <mergeCell ref="I20:K20"/>
    <mergeCell ref="M20:O20"/>
    <mergeCell ref="Q20:R20"/>
    <mergeCell ref="T20:U20"/>
    <mergeCell ref="D17:G17"/>
    <mergeCell ref="I17:K17"/>
    <mergeCell ref="M17:O17"/>
    <mergeCell ref="Q17:R17"/>
    <mergeCell ref="T17:U17"/>
    <mergeCell ref="D18:G18"/>
    <mergeCell ref="I18:K18"/>
    <mergeCell ref="M18:O18"/>
    <mergeCell ref="Q18:R18"/>
    <mergeCell ref="T18:U18"/>
    <mergeCell ref="D15:G15"/>
    <mergeCell ref="I15:K15"/>
    <mergeCell ref="M15:O15"/>
    <mergeCell ref="Q15:R15"/>
    <mergeCell ref="T15:U15"/>
    <mergeCell ref="D16:G16"/>
    <mergeCell ref="I16:K16"/>
    <mergeCell ref="M16:O16"/>
    <mergeCell ref="Q16:R16"/>
    <mergeCell ref="T16:U16"/>
    <mergeCell ref="D13:G13"/>
    <mergeCell ref="I13:K13"/>
    <mergeCell ref="M13:O13"/>
    <mergeCell ref="Q13:R13"/>
    <mergeCell ref="T13:U13"/>
    <mergeCell ref="D14:G14"/>
    <mergeCell ref="I14:K14"/>
    <mergeCell ref="M14:O14"/>
    <mergeCell ref="Q14:R14"/>
    <mergeCell ref="T14:U14"/>
    <mergeCell ref="D11:G11"/>
    <mergeCell ref="I11:K11"/>
    <mergeCell ref="M11:O11"/>
    <mergeCell ref="Q11:R11"/>
    <mergeCell ref="T11:U11"/>
    <mergeCell ref="D12:G12"/>
    <mergeCell ref="I12:K12"/>
    <mergeCell ref="M12:O12"/>
    <mergeCell ref="Q12:R12"/>
    <mergeCell ref="T12:U12"/>
    <mergeCell ref="W1:X1"/>
    <mergeCell ref="D7:I8"/>
    <mergeCell ref="D9:R9"/>
    <mergeCell ref="D10:G10"/>
    <mergeCell ref="I10:K10"/>
    <mergeCell ref="M10:O10"/>
    <mergeCell ref="Q10:R10"/>
    <mergeCell ref="T10:U10"/>
  </mergeCells>
  <conditionalFormatting sqref="D11:G20 I11:K20 M11:O20 Q11:R20 T11:U20">
    <cfRule type="containsBlanks" dxfId="1" priority="1">
      <formula>LEN(TRIM(D11))=0</formula>
    </cfRule>
  </conditionalFormatting>
  <dataValidations count="5">
    <dataValidation allowBlank="1" showInputMessage="1" promptTitle="Interest" prompt="Please enter here why you consider this person to be a stakeholder in this project" sqref="M11:O11" xr:uid="{31A007E3-4AD6-4CC3-BF67-3C84CEE68021}"/>
    <dataValidation allowBlank="1" showInputMessage="1" showErrorMessage="1" promptTitle="R - A - C - I" prompt="Who is RESPONSIBLE for your plan delivery_x000a_Who is ACCOUNTABLE for your plan delivery_x000a_Who do you CONSULT with about your plan_x000a_Who do you INFORM about what you are doing" sqref="T9:T10" xr:uid="{40A09419-9637-4ED0-8C9C-25BE98E4B9C0}"/>
    <dataValidation allowBlank="1" showInputMessage="1" showErrorMessage="1" promptTitle="Project Influence" prompt="What is this persons importance to the success of your project. Think about what level of power and influence they have especially around making decisions that effect your project." sqref="Q10" xr:uid="{4DD77CF0-EB99-4835-BDA3-3956CC1A2003}"/>
    <dataValidation allowBlank="1" showInputMessage="1" showErrorMessage="1" promptTitle="Name/Group details" prompt="Please list here the details of any people or groups including job titles and role where applicable." sqref="D11:D21" xr:uid="{E42AC74D-12AD-4F21-9E15-ECCA1CDA0FC9}"/>
    <dataValidation allowBlank="1" showInputMessage="1" showErrorMessage="1" promptTitle="Job role" prompt="Give details of this persons role or their role in your plan. For example are they leading the clinical side or are they the manager of the area your plan impacts." sqref="I11:I21" xr:uid="{B7FBA275-F23F-4320-9B8B-B508D7EBB08F}"/>
  </dataValidations>
  <pageMargins left="0.7" right="0.7" top="0.75" bottom="0.75" header="0.3" footer="0.3"/>
  <pageSetup paperSize="9" scale="37"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Only options from the list available can be selected." promptTitle="R-A-C-I" prompt="Who is RESPONSIBLE for your plan delivery_x000a_Who is ACCOUNTABLE for your plan delivery_x000a_Who do you CONSULT with about your plan_x000a_Who do you INFORM about what you are doing" xr:uid="{6C666D24-5FDC-4FDD-A540-BD93F082416F}">
          <x14:formula1>
            <xm:f>'Pulldowns &amp; references'!$H$3:$H$6</xm:f>
          </x14:formula1>
          <xm:sqref>T11:U21</xm:sqref>
        </x14:dataValidation>
        <x14:dataValidation type="list" allowBlank="1" showInputMessage="1" showErrorMessage="1" error="Only options from the list available can be selected." promptTitle="Project Influence" prompt="What is this persons importance to the success of your project. Think about what level of power and influence they have especially around making decisions that effect your project." xr:uid="{8ADC98EA-F713-41C2-BD72-F560D128EC52}">
          <x14:formula1>
            <xm:f>'Pulldowns &amp; references'!$G$3:$G$6</xm:f>
          </x14:formula1>
          <xm:sqref>Q11:R21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C3D9-449C-4C4F-BEC2-C007C7F57A30}">
  <sheetPr codeName="WIIFMWAMI"/>
  <dimension ref="A1:U23"/>
  <sheetViews>
    <sheetView showGridLines="0" zoomScale="85" zoomScaleNormal="85" workbookViewId="0"/>
  </sheetViews>
  <sheetFormatPr defaultColWidth="0" defaultRowHeight="13.8" customHeight="1" zeroHeight="1" x14ac:dyDescent="0.25"/>
  <cols>
    <col min="1" max="1" width="9" customWidth="1"/>
    <col min="2" max="2" width="5.19921875" customWidth="1"/>
    <col min="3" max="3" width="7.59765625" customWidth="1"/>
    <col min="4" max="4" width="15" customWidth="1"/>
    <col min="5" max="5" width="11.69921875" customWidth="1"/>
    <col min="6" max="7" width="10.59765625" customWidth="1"/>
    <col min="8" max="8" width="11.8984375" customWidth="1"/>
    <col min="9" max="9" width="11" customWidth="1"/>
    <col min="10" max="10" width="12" customWidth="1"/>
    <col min="11" max="11" width="11.5" customWidth="1"/>
    <col min="12" max="12" width="12.59765625" customWidth="1"/>
    <col min="13" max="13" width="13.3984375" customWidth="1"/>
    <col min="14" max="14" width="16" customWidth="1"/>
    <col min="15" max="15" width="10.19921875" customWidth="1"/>
    <col min="16" max="16" width="13.5" customWidth="1"/>
    <col min="17" max="17" width="7" customWidth="1"/>
    <col min="18" max="18" width="10.19921875" customWidth="1"/>
    <col min="19" max="21" width="9" customWidth="1"/>
    <col min="22" max="16384" width="8" hidden="1"/>
  </cols>
  <sheetData>
    <row r="1" spans="1:21" s="59" customFormat="1" ht="21" customHeight="1" thickBot="1" x14ac:dyDescent="0.3"/>
    <row r="2" spans="1:21" ht="50.1" customHeight="1" x14ac:dyDescent="0.25">
      <c r="A2" s="60"/>
      <c r="B2" s="61"/>
      <c r="C2" s="61"/>
      <c r="D2" s="61"/>
      <c r="E2" s="61"/>
      <c r="F2" s="61"/>
      <c r="G2" s="61"/>
      <c r="H2" s="61"/>
      <c r="I2" s="61"/>
      <c r="J2" s="61"/>
      <c r="K2" s="61"/>
      <c r="L2" s="61"/>
      <c r="M2" s="61"/>
      <c r="N2" s="61"/>
      <c r="O2" s="61"/>
      <c r="P2" s="61"/>
      <c r="Q2" s="61"/>
      <c r="R2" s="61"/>
      <c r="S2" s="61"/>
      <c r="T2" s="61"/>
      <c r="U2" s="62"/>
    </row>
    <row r="3" spans="1:21" ht="3.75" customHeight="1" x14ac:dyDescent="0.25">
      <c r="A3" s="63"/>
      <c r="B3" s="64"/>
      <c r="C3" s="64"/>
      <c r="D3" s="64"/>
      <c r="E3" s="64"/>
      <c r="F3" s="64"/>
      <c r="G3" s="64"/>
      <c r="H3" s="64"/>
      <c r="I3" s="64"/>
      <c r="J3" s="64"/>
      <c r="K3" s="64"/>
      <c r="L3" s="64"/>
      <c r="M3" s="64"/>
      <c r="N3" s="64"/>
      <c r="O3" s="64"/>
      <c r="P3" s="64"/>
      <c r="Q3" s="64"/>
      <c r="R3" s="64"/>
      <c r="S3" s="64"/>
      <c r="T3" s="64"/>
      <c r="U3" s="65"/>
    </row>
    <row r="4" spans="1:21" ht="50.1" customHeight="1" thickBot="1" x14ac:dyDescent="0.3">
      <c r="A4" s="66"/>
      <c r="B4" s="67"/>
      <c r="C4" s="67"/>
      <c r="D4" s="67"/>
      <c r="E4" s="67"/>
      <c r="F4" s="67"/>
      <c r="G4" s="67"/>
      <c r="H4" s="67"/>
      <c r="I4" s="67"/>
      <c r="J4" s="67"/>
      <c r="K4" s="67"/>
      <c r="L4" s="67"/>
      <c r="M4" s="67"/>
      <c r="N4" s="67"/>
      <c r="O4" s="67"/>
      <c r="P4" s="67"/>
      <c r="Q4" s="67"/>
      <c r="R4" s="67"/>
      <c r="S4" s="67"/>
      <c r="T4" s="67"/>
      <c r="U4" s="68"/>
    </row>
    <row r="5" spans="1:21" ht="14.4" x14ac:dyDescent="0.3">
      <c r="A5" s="69"/>
      <c r="B5" s="69"/>
      <c r="C5" s="69"/>
      <c r="D5" s="69"/>
      <c r="E5" s="69"/>
      <c r="F5" s="69"/>
      <c r="G5" s="69"/>
      <c r="H5" s="69"/>
      <c r="I5" s="69"/>
      <c r="J5" s="69"/>
      <c r="K5" s="69"/>
      <c r="L5" s="69"/>
      <c r="M5" s="69"/>
      <c r="N5" s="69"/>
      <c r="O5" s="69"/>
      <c r="P5" s="69"/>
      <c r="Q5" s="69"/>
      <c r="R5" s="59"/>
      <c r="S5" s="59"/>
      <c r="T5" s="59"/>
      <c r="U5" s="59"/>
    </row>
    <row r="6" spans="1:21" s="72" customFormat="1" ht="67.5" customHeight="1" x14ac:dyDescent="0.3">
      <c r="A6" s="70"/>
      <c r="B6" s="71" t="s">
        <v>15</v>
      </c>
      <c r="C6" s="71"/>
      <c r="D6" s="71"/>
      <c r="E6" s="71"/>
      <c r="F6" s="71"/>
      <c r="G6" s="71"/>
      <c r="H6" s="71"/>
      <c r="I6" s="71"/>
      <c r="J6" s="71"/>
      <c r="K6" s="71"/>
      <c r="L6" s="71"/>
      <c r="M6" s="71"/>
      <c r="N6" s="71"/>
      <c r="O6" s="71"/>
      <c r="P6" s="71"/>
      <c r="Q6" s="71"/>
      <c r="R6" s="71"/>
    </row>
    <row r="7" spans="1:21" ht="88.5" customHeight="1" thickBot="1" x14ac:dyDescent="0.35">
      <c r="A7" s="70"/>
      <c r="B7" s="70"/>
      <c r="C7" s="73"/>
      <c r="D7" s="73"/>
      <c r="E7" s="74"/>
      <c r="F7" s="75" t="s">
        <v>16</v>
      </c>
      <c r="G7" s="76"/>
      <c r="H7" s="76"/>
      <c r="I7" s="76" t="s">
        <v>17</v>
      </c>
      <c r="J7" s="76"/>
      <c r="K7" s="76"/>
      <c r="L7" s="76" t="s">
        <v>18</v>
      </c>
      <c r="M7" s="76"/>
      <c r="N7" s="76"/>
      <c r="O7" s="76" t="s">
        <v>19</v>
      </c>
      <c r="P7" s="76"/>
      <c r="Q7" s="77"/>
    </row>
    <row r="8" spans="1:21" ht="57" customHeight="1" x14ac:dyDescent="0.3">
      <c r="A8" s="70"/>
      <c r="B8" s="70"/>
      <c r="C8" s="78" t="s">
        <v>20</v>
      </c>
      <c r="D8" s="78"/>
      <c r="E8" s="79"/>
      <c r="F8" s="80"/>
      <c r="G8" s="81"/>
      <c r="H8" s="81"/>
      <c r="I8" s="81"/>
      <c r="J8" s="81"/>
      <c r="K8" s="81"/>
      <c r="L8" s="81"/>
      <c r="M8" s="81"/>
      <c r="N8" s="81"/>
      <c r="O8" s="81"/>
      <c r="P8" s="81"/>
      <c r="Q8" s="82"/>
    </row>
    <row r="9" spans="1:21" ht="57" customHeight="1" x14ac:dyDescent="0.3">
      <c r="A9" s="70"/>
      <c r="B9" s="70"/>
      <c r="C9" s="83" t="s">
        <v>21</v>
      </c>
      <c r="D9" s="83"/>
      <c r="E9" s="84"/>
      <c r="F9" s="85"/>
      <c r="G9" s="86"/>
      <c r="H9" s="86"/>
      <c r="I9" s="86"/>
      <c r="J9" s="86"/>
      <c r="K9" s="86"/>
      <c r="L9" s="86"/>
      <c r="M9" s="86"/>
      <c r="N9" s="86"/>
      <c r="O9" s="86"/>
      <c r="P9" s="86"/>
      <c r="Q9" s="87"/>
    </row>
    <row r="10" spans="1:21" ht="57" customHeight="1" x14ac:dyDescent="0.3">
      <c r="A10" s="70"/>
      <c r="B10" s="70"/>
      <c r="C10" s="83" t="s">
        <v>22</v>
      </c>
      <c r="D10" s="83"/>
      <c r="E10" s="84"/>
      <c r="F10" s="88"/>
      <c r="G10" s="89"/>
      <c r="H10" s="89"/>
      <c r="I10" s="90"/>
      <c r="J10" s="90"/>
      <c r="K10" s="90"/>
      <c r="L10" s="90"/>
      <c r="M10" s="90"/>
      <c r="N10" s="90"/>
      <c r="O10" s="90"/>
      <c r="P10" s="90"/>
      <c r="Q10" s="91"/>
    </row>
    <row r="11" spans="1:21" ht="57" customHeight="1" x14ac:dyDescent="0.3">
      <c r="A11" s="70"/>
      <c r="B11" s="70"/>
      <c r="C11" s="83" t="s">
        <v>23</v>
      </c>
      <c r="D11" s="83"/>
      <c r="E11" s="84"/>
      <c r="F11" s="85"/>
      <c r="G11" s="86"/>
      <c r="H11" s="86"/>
      <c r="I11" s="92"/>
      <c r="J11" s="92"/>
      <c r="K11" s="92"/>
      <c r="L11" s="92"/>
      <c r="M11" s="92"/>
      <c r="N11" s="92"/>
      <c r="O11" s="92"/>
      <c r="P11" s="92"/>
      <c r="Q11" s="93"/>
    </row>
    <row r="12" spans="1:21" ht="57" customHeight="1" x14ac:dyDescent="0.3">
      <c r="A12" s="70"/>
      <c r="B12" s="70"/>
      <c r="C12" s="83" t="s">
        <v>24</v>
      </c>
      <c r="D12" s="83"/>
      <c r="E12" s="84"/>
      <c r="F12" s="88"/>
      <c r="G12" s="89"/>
      <c r="H12" s="89"/>
      <c r="I12" s="90"/>
      <c r="J12" s="90"/>
      <c r="K12" s="90"/>
      <c r="L12" s="90"/>
      <c r="M12" s="90"/>
      <c r="N12" s="90"/>
      <c r="O12" s="90"/>
      <c r="P12" s="90"/>
      <c r="Q12" s="91"/>
    </row>
    <row r="13" spans="1:21" ht="57" customHeight="1" x14ac:dyDescent="0.25">
      <c r="C13" s="83" t="s">
        <v>25</v>
      </c>
      <c r="D13" s="83"/>
      <c r="E13" s="84"/>
      <c r="F13" s="85"/>
      <c r="G13" s="86"/>
      <c r="H13" s="86"/>
      <c r="I13" s="92"/>
      <c r="J13" s="92"/>
      <c r="K13" s="92"/>
      <c r="L13" s="92"/>
      <c r="M13" s="92"/>
      <c r="N13" s="92"/>
      <c r="O13" s="92"/>
      <c r="P13" s="92"/>
      <c r="Q13" s="93"/>
    </row>
    <row r="14" spans="1:21" ht="57" customHeight="1" x14ac:dyDescent="0.25">
      <c r="C14" s="83" t="s">
        <v>26</v>
      </c>
      <c r="D14" s="83"/>
      <c r="E14" s="84"/>
      <c r="F14" s="88"/>
      <c r="G14" s="89"/>
      <c r="H14" s="89"/>
      <c r="I14" s="90"/>
      <c r="J14" s="90"/>
      <c r="K14" s="90"/>
      <c r="L14" s="90"/>
      <c r="M14" s="90"/>
      <c r="N14" s="90"/>
      <c r="O14" s="90"/>
      <c r="P14" s="90"/>
      <c r="Q14" s="91"/>
    </row>
    <row r="15" spans="1:21" ht="57" customHeight="1" thickBot="1" x14ac:dyDescent="0.3">
      <c r="C15" s="73" t="s">
        <v>27</v>
      </c>
      <c r="D15" s="73"/>
      <c r="E15" s="74"/>
      <c r="F15" s="94"/>
      <c r="G15" s="95"/>
      <c r="H15" s="95"/>
      <c r="I15" s="96"/>
      <c r="J15" s="96"/>
      <c r="K15" s="96"/>
      <c r="L15" s="96"/>
      <c r="M15" s="96"/>
      <c r="N15" s="96"/>
      <c r="O15" s="96"/>
      <c r="P15" s="96"/>
      <c r="Q15" s="97"/>
    </row>
    <row r="16" spans="1:21" x14ac:dyDescent="0.25"/>
    <row r="17" x14ac:dyDescent="0.25"/>
    <row r="18" x14ac:dyDescent="0.25"/>
    <row r="19" x14ac:dyDescent="0.25"/>
    <row r="20" x14ac:dyDescent="0.25"/>
    <row r="21" x14ac:dyDescent="0.25"/>
    <row r="22" x14ac:dyDescent="0.25"/>
    <row r="23" x14ac:dyDescent="0.25"/>
  </sheetData>
  <sheetProtection formatCells="0" formatRows="0" selectLockedCells="1"/>
  <mergeCells count="46">
    <mergeCell ref="C14:E14"/>
    <mergeCell ref="F14:H14"/>
    <mergeCell ref="I14:K14"/>
    <mergeCell ref="L14:N14"/>
    <mergeCell ref="O14:Q14"/>
    <mergeCell ref="C15:E15"/>
    <mergeCell ref="F15:H15"/>
    <mergeCell ref="I15:K15"/>
    <mergeCell ref="L15:N15"/>
    <mergeCell ref="O15:Q15"/>
    <mergeCell ref="C12:E12"/>
    <mergeCell ref="F12:H12"/>
    <mergeCell ref="I12:K12"/>
    <mergeCell ref="L12:N12"/>
    <mergeCell ref="O12:Q12"/>
    <mergeCell ref="C13:E13"/>
    <mergeCell ref="F13:H13"/>
    <mergeCell ref="I13:K13"/>
    <mergeCell ref="L13:N13"/>
    <mergeCell ref="O13:Q13"/>
    <mergeCell ref="C10:E10"/>
    <mergeCell ref="F10:H10"/>
    <mergeCell ref="I10:K10"/>
    <mergeCell ref="L10:N10"/>
    <mergeCell ref="O10:Q10"/>
    <mergeCell ref="C11:E11"/>
    <mergeCell ref="F11:H11"/>
    <mergeCell ref="I11:K11"/>
    <mergeCell ref="L11:N11"/>
    <mergeCell ref="O11:Q11"/>
    <mergeCell ref="C8:E8"/>
    <mergeCell ref="F8:H8"/>
    <mergeCell ref="I8:K8"/>
    <mergeCell ref="L8:N8"/>
    <mergeCell ref="O8:Q8"/>
    <mergeCell ref="C9:E9"/>
    <mergeCell ref="F9:H9"/>
    <mergeCell ref="I9:K9"/>
    <mergeCell ref="L9:N9"/>
    <mergeCell ref="O9:Q9"/>
    <mergeCell ref="B6:R6"/>
    <mergeCell ref="C7:E7"/>
    <mergeCell ref="F7:H7"/>
    <mergeCell ref="I7:K7"/>
    <mergeCell ref="L7:N7"/>
    <mergeCell ref="O7: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EDCC-545E-4BBE-9656-55B7AD3D9890}">
  <sheetPr codeName="Pulldowns">
    <tabColor theme="5" tint="-0.249977111117893"/>
  </sheetPr>
  <dimension ref="A1:T48"/>
  <sheetViews>
    <sheetView showGridLines="0" topLeftCell="B1" zoomScale="85" zoomScaleNormal="85" workbookViewId="0">
      <selection activeCell="T11" sqref="T11:U11"/>
    </sheetView>
  </sheetViews>
  <sheetFormatPr defaultRowHeight="13.8" x14ac:dyDescent="0.25"/>
  <cols>
    <col min="1" max="1" width="17.3984375" customWidth="1"/>
    <col min="2" max="2" width="18.19921875" customWidth="1"/>
    <col min="3" max="3" width="18.69921875" customWidth="1"/>
    <col min="4" max="4" width="16.8984375" customWidth="1"/>
    <col min="5" max="5" width="25.19921875" customWidth="1"/>
    <col min="6" max="6" width="19.19921875" customWidth="1"/>
    <col min="7" max="7" width="20.69921875" customWidth="1"/>
    <col min="8" max="8" width="17.59765625" customWidth="1"/>
    <col min="9" max="9" width="10.19921875" customWidth="1"/>
    <col min="10" max="10" width="24.3984375" customWidth="1"/>
    <col min="11" max="11" width="18.3984375" customWidth="1"/>
    <col min="12" max="12" width="17.69921875" customWidth="1"/>
    <col min="13" max="13" width="18.3984375" customWidth="1"/>
    <col min="14" max="15" width="21" customWidth="1"/>
    <col min="16" max="16" width="29.69921875" customWidth="1"/>
    <col min="17" max="17" width="12" customWidth="1"/>
    <col min="18" max="18" width="12.69921875" customWidth="1"/>
    <col min="19" max="19" width="30.19921875" bestFit="1" customWidth="1"/>
    <col min="20" max="20" width="9.69921875" customWidth="1"/>
  </cols>
  <sheetData>
    <row r="1" spans="1:20" ht="29.25" customHeight="1" x14ac:dyDescent="0.25">
      <c r="C1" s="98" t="s">
        <v>28</v>
      </c>
    </row>
    <row r="2" spans="1:20" ht="15" thickBot="1" x14ac:dyDescent="0.35">
      <c r="A2" s="99" t="s">
        <v>29</v>
      </c>
      <c r="B2" s="99" t="s">
        <v>30</v>
      </c>
      <c r="C2" s="99" t="s">
        <v>31</v>
      </c>
      <c r="D2" s="99" t="s">
        <v>32</v>
      </c>
      <c r="E2" s="99" t="s">
        <v>33</v>
      </c>
      <c r="F2" s="99" t="s">
        <v>34</v>
      </c>
      <c r="G2" s="100" t="s">
        <v>35</v>
      </c>
      <c r="H2" s="100" t="s">
        <v>36</v>
      </c>
      <c r="I2" s="100" t="s">
        <v>37</v>
      </c>
      <c r="J2" s="100" t="s">
        <v>38</v>
      </c>
      <c r="K2" s="100" t="s">
        <v>39</v>
      </c>
      <c r="L2" s="100" t="s">
        <v>40</v>
      </c>
      <c r="M2" s="100" t="s">
        <v>41</v>
      </c>
      <c r="N2" s="100" t="s">
        <v>42</v>
      </c>
      <c r="O2" s="100" t="s">
        <v>43</v>
      </c>
      <c r="P2" s="100" t="s">
        <v>44</v>
      </c>
      <c r="Q2" s="100" t="s">
        <v>45</v>
      </c>
      <c r="R2" s="100" t="s">
        <v>46</v>
      </c>
      <c r="S2" s="100" t="s">
        <v>47</v>
      </c>
      <c r="T2" s="100" t="s">
        <v>48</v>
      </c>
    </row>
    <row r="3" spans="1:20" ht="14.4" thickTop="1" x14ac:dyDescent="0.25">
      <c r="A3" t="s">
        <v>49</v>
      </c>
      <c r="B3" t="s">
        <v>50</v>
      </c>
      <c r="C3" t="s">
        <v>51</v>
      </c>
      <c r="D3" t="s">
        <v>52</v>
      </c>
      <c r="E3" t="s">
        <v>52</v>
      </c>
      <c r="F3" t="s">
        <v>49</v>
      </c>
      <c r="G3" t="s">
        <v>53</v>
      </c>
      <c r="H3" t="s">
        <v>54</v>
      </c>
      <c r="I3" t="s">
        <v>55</v>
      </c>
      <c r="J3" t="s">
        <v>56</v>
      </c>
      <c r="K3" t="s">
        <v>57</v>
      </c>
      <c r="L3" t="s">
        <v>58</v>
      </c>
      <c r="M3" t="s">
        <v>59</v>
      </c>
      <c r="N3" t="s">
        <v>60</v>
      </c>
      <c r="O3" t="s">
        <v>52</v>
      </c>
      <c r="P3" t="s">
        <v>61</v>
      </c>
      <c r="Q3" t="s">
        <v>62</v>
      </c>
      <c r="R3" t="s">
        <v>63</v>
      </c>
      <c r="S3" t="s">
        <v>64</v>
      </c>
      <c r="T3">
        <v>1</v>
      </c>
    </row>
    <row r="4" spans="1:20" x14ac:dyDescent="0.25">
      <c r="A4" t="s">
        <v>65</v>
      </c>
      <c r="B4" t="s">
        <v>66</v>
      </c>
      <c r="C4" t="s">
        <v>67</v>
      </c>
      <c r="D4" t="s">
        <v>68</v>
      </c>
      <c r="E4" t="s">
        <v>52</v>
      </c>
      <c r="F4" t="s">
        <v>69</v>
      </c>
      <c r="G4" t="s">
        <v>11</v>
      </c>
      <c r="H4" t="s">
        <v>12</v>
      </c>
      <c r="I4" t="s">
        <v>70</v>
      </c>
      <c r="J4" t="s">
        <v>71</v>
      </c>
      <c r="K4" t="s">
        <v>72</v>
      </c>
      <c r="L4" t="s">
        <v>73</v>
      </c>
      <c r="M4" t="s">
        <v>74</v>
      </c>
      <c r="N4" t="s">
        <v>75</v>
      </c>
      <c r="O4" t="s">
        <v>76</v>
      </c>
      <c r="P4" t="s">
        <v>77</v>
      </c>
      <c r="Q4" t="s">
        <v>78</v>
      </c>
      <c r="R4" t="s">
        <v>79</v>
      </c>
      <c r="S4" t="s">
        <v>80</v>
      </c>
    </row>
    <row r="5" spans="1:20" x14ac:dyDescent="0.25">
      <c r="A5" t="s">
        <v>81</v>
      </c>
      <c r="B5" t="s">
        <v>82</v>
      </c>
      <c r="C5" t="s">
        <v>67</v>
      </c>
      <c r="D5" t="s">
        <v>83</v>
      </c>
      <c r="E5" t="s">
        <v>84</v>
      </c>
      <c r="F5" t="s">
        <v>85</v>
      </c>
      <c r="G5" t="s">
        <v>86</v>
      </c>
      <c r="H5" t="s">
        <v>87</v>
      </c>
      <c r="J5" t="s">
        <v>88</v>
      </c>
      <c r="K5" t="s">
        <v>89</v>
      </c>
      <c r="L5" t="s">
        <v>90</v>
      </c>
      <c r="M5" t="s">
        <v>91</v>
      </c>
      <c r="N5" t="s">
        <v>92</v>
      </c>
      <c r="O5" t="s">
        <v>93</v>
      </c>
      <c r="P5" t="s">
        <v>94</v>
      </c>
      <c r="Q5" t="s">
        <v>95</v>
      </c>
      <c r="R5" t="s">
        <v>96</v>
      </c>
      <c r="S5" t="s">
        <v>97</v>
      </c>
    </row>
    <row r="6" spans="1:20" x14ac:dyDescent="0.25">
      <c r="A6" t="s">
        <v>98</v>
      </c>
      <c r="B6" t="s">
        <v>99</v>
      </c>
      <c r="C6" t="s">
        <v>51</v>
      </c>
      <c r="D6" t="s">
        <v>100</v>
      </c>
      <c r="E6" t="s">
        <v>101</v>
      </c>
      <c r="F6" t="s">
        <v>102</v>
      </c>
      <c r="G6" t="s">
        <v>103</v>
      </c>
      <c r="H6" t="s">
        <v>104</v>
      </c>
      <c r="J6" t="s">
        <v>105</v>
      </c>
      <c r="K6" t="s">
        <v>106</v>
      </c>
      <c r="L6" t="s">
        <v>107</v>
      </c>
      <c r="M6" t="s">
        <v>108</v>
      </c>
      <c r="N6" t="s">
        <v>109</v>
      </c>
      <c r="O6" t="s">
        <v>110</v>
      </c>
      <c r="P6" t="s">
        <v>111</v>
      </c>
      <c r="Q6" t="s">
        <v>112</v>
      </c>
      <c r="R6" t="s">
        <v>113</v>
      </c>
      <c r="S6" t="s">
        <v>114</v>
      </c>
    </row>
    <row r="7" spans="1:20" x14ac:dyDescent="0.25">
      <c r="A7" t="s">
        <v>115</v>
      </c>
      <c r="B7" t="s">
        <v>116</v>
      </c>
      <c r="C7" t="s">
        <v>117</v>
      </c>
      <c r="D7" t="s">
        <v>118</v>
      </c>
      <c r="E7" t="s">
        <v>119</v>
      </c>
      <c r="F7" t="s">
        <v>120</v>
      </c>
      <c r="J7" t="s">
        <v>121</v>
      </c>
      <c r="K7" t="s">
        <v>122</v>
      </c>
      <c r="L7" t="s">
        <v>123</v>
      </c>
      <c r="M7" t="s">
        <v>124</v>
      </c>
      <c r="N7" t="s">
        <v>125</v>
      </c>
      <c r="O7" t="s">
        <v>126</v>
      </c>
      <c r="P7" t="s">
        <v>127</v>
      </c>
      <c r="Q7" t="s">
        <v>128</v>
      </c>
      <c r="R7" t="s">
        <v>129</v>
      </c>
    </row>
    <row r="8" spans="1:20" x14ac:dyDescent="0.25">
      <c r="A8" t="s">
        <v>130</v>
      </c>
      <c r="B8" t="s">
        <v>131</v>
      </c>
      <c r="C8" t="s">
        <v>67</v>
      </c>
      <c r="D8" t="s">
        <v>132</v>
      </c>
      <c r="E8" t="s">
        <v>52</v>
      </c>
      <c r="F8" t="s">
        <v>133</v>
      </c>
      <c r="O8" t="s">
        <v>134</v>
      </c>
      <c r="P8" t="s">
        <v>135</v>
      </c>
      <c r="Q8" t="s">
        <v>136</v>
      </c>
      <c r="R8" t="s">
        <v>137</v>
      </c>
      <c r="T8">
        <v>2</v>
      </c>
    </row>
    <row r="9" spans="1:20" x14ac:dyDescent="0.25">
      <c r="A9" t="s">
        <v>66</v>
      </c>
      <c r="B9" t="s">
        <v>138</v>
      </c>
      <c r="C9" t="s">
        <v>51</v>
      </c>
      <c r="D9" t="s">
        <v>52</v>
      </c>
      <c r="E9" t="s">
        <v>139</v>
      </c>
      <c r="F9" t="s">
        <v>140</v>
      </c>
      <c r="O9" t="s">
        <v>52</v>
      </c>
      <c r="P9" t="s">
        <v>141</v>
      </c>
      <c r="Q9" t="s">
        <v>142</v>
      </c>
      <c r="R9" t="s">
        <v>143</v>
      </c>
    </row>
    <row r="10" spans="1:20" x14ac:dyDescent="0.25">
      <c r="A10" t="s">
        <v>144</v>
      </c>
      <c r="B10" t="s">
        <v>145</v>
      </c>
      <c r="C10" t="s">
        <v>146</v>
      </c>
      <c r="D10" t="s">
        <v>52</v>
      </c>
      <c r="E10" t="s">
        <v>101</v>
      </c>
      <c r="F10" t="s">
        <v>147</v>
      </c>
      <c r="O10" t="s">
        <v>148</v>
      </c>
      <c r="Q10" t="s">
        <v>149</v>
      </c>
      <c r="R10" t="s">
        <v>150</v>
      </c>
    </row>
    <row r="11" spans="1:20" x14ac:dyDescent="0.25">
      <c r="B11" t="s">
        <v>151</v>
      </c>
      <c r="C11" t="s">
        <v>67</v>
      </c>
      <c r="E11" t="s">
        <v>52</v>
      </c>
      <c r="O11" t="s">
        <v>52</v>
      </c>
      <c r="R11" t="s">
        <v>152</v>
      </c>
    </row>
    <row r="12" spans="1:20" x14ac:dyDescent="0.25">
      <c r="R12" t="s">
        <v>153</v>
      </c>
    </row>
    <row r="13" spans="1:20" x14ac:dyDescent="0.25">
      <c r="T13">
        <v>3</v>
      </c>
    </row>
    <row r="14" spans="1:20" ht="18" x14ac:dyDescent="0.25">
      <c r="B14" s="98" t="s">
        <v>154</v>
      </c>
      <c r="E14" s="101"/>
      <c r="F14" s="98" t="s">
        <v>155</v>
      </c>
      <c r="G14" s="101"/>
      <c r="H14" s="101"/>
      <c r="J14" s="102"/>
    </row>
    <row r="15" spans="1:20" x14ac:dyDescent="0.25">
      <c r="A15" s="103" t="s">
        <v>156</v>
      </c>
      <c r="B15" s="103"/>
      <c r="C15" s="103"/>
      <c r="E15" s="104" t="s">
        <v>56</v>
      </c>
      <c r="F15" s="105">
        <v>1</v>
      </c>
      <c r="G15" s="104" t="s">
        <v>57</v>
      </c>
      <c r="H15" s="105">
        <v>1</v>
      </c>
      <c r="J15" t="s">
        <v>157</v>
      </c>
      <c r="K15" s="106" t="b">
        <v>0</v>
      </c>
    </row>
    <row r="16" spans="1:20" x14ac:dyDescent="0.25">
      <c r="A16" s="107" t="s">
        <v>158</v>
      </c>
      <c r="B16" s="107" t="s">
        <v>159</v>
      </c>
      <c r="C16" s="107" t="s">
        <v>160</v>
      </c>
      <c r="E16" s="104" t="s">
        <v>71</v>
      </c>
      <c r="F16" s="105">
        <v>2</v>
      </c>
      <c r="G16" s="104" t="s">
        <v>72</v>
      </c>
      <c r="H16" s="105">
        <v>2</v>
      </c>
      <c r="J16" t="s">
        <v>161</v>
      </c>
      <c r="K16" s="106" t="b">
        <v>1</v>
      </c>
      <c r="L16" s="108"/>
      <c r="M16" s="108"/>
    </row>
    <row r="17" spans="1:20" x14ac:dyDescent="0.25">
      <c r="A17" s="104" t="str">
        <f>IF('Stakeholder Analysis'!D11="","",'Stakeholder Analysis'!D11)</f>
        <v/>
      </c>
      <c r="B17" s="104">
        <f>IF('Stakeholder Analysis'!W11="",-1,'Stakeholder Analysis'!W11)</f>
        <v>-1</v>
      </c>
      <c r="C17" s="104">
        <f>IF('Stakeholder Analysis'!X11="",-1,'Stakeholder Analysis'!X11)</f>
        <v>-1</v>
      </c>
      <c r="E17" s="104" t="s">
        <v>88</v>
      </c>
      <c r="F17" s="105">
        <v>3</v>
      </c>
      <c r="G17" s="104" t="s">
        <v>89</v>
      </c>
      <c r="H17" s="105">
        <v>3</v>
      </c>
      <c r="M17" s="108"/>
    </row>
    <row r="18" spans="1:20" x14ac:dyDescent="0.25">
      <c r="A18" s="104" t="str">
        <f>IF('Stakeholder Analysis'!D12="","",'Stakeholder Analysis'!D12)</f>
        <v/>
      </c>
      <c r="B18" s="104">
        <f>IF('Stakeholder Analysis'!W12="",-1,'Stakeholder Analysis'!W12)</f>
        <v>-1</v>
      </c>
      <c r="C18" s="104">
        <f>IF('Stakeholder Analysis'!X12="",-1,'Stakeholder Analysis'!X12)</f>
        <v>-1</v>
      </c>
      <c r="E18" s="104" t="s">
        <v>105</v>
      </c>
      <c r="F18" s="105">
        <v>4</v>
      </c>
      <c r="G18" s="104" t="s">
        <v>106</v>
      </c>
      <c r="H18" s="105">
        <v>4</v>
      </c>
      <c r="T18">
        <v>4</v>
      </c>
    </row>
    <row r="19" spans="1:20" x14ac:dyDescent="0.25">
      <c r="A19" s="104" t="str">
        <f>IF('Stakeholder Analysis'!D13="","",'Stakeholder Analysis'!D13)</f>
        <v/>
      </c>
      <c r="B19" s="104">
        <f>IF('Stakeholder Analysis'!W13="",-1,'Stakeholder Analysis'!W13)</f>
        <v>-1</v>
      </c>
      <c r="C19" s="104">
        <f>IF('Stakeholder Analysis'!X13="",-1,'Stakeholder Analysis'!X13)</f>
        <v>-1</v>
      </c>
      <c r="E19" s="104" t="s">
        <v>121</v>
      </c>
      <c r="F19" s="105">
        <v>5</v>
      </c>
      <c r="G19" s="104" t="s">
        <v>122</v>
      </c>
      <c r="H19" s="105">
        <v>5</v>
      </c>
    </row>
    <row r="20" spans="1:20" x14ac:dyDescent="0.25">
      <c r="A20" s="104" t="str">
        <f>IF('Stakeholder Analysis'!D14="","",'Stakeholder Analysis'!D14)</f>
        <v/>
      </c>
      <c r="B20" s="104">
        <f>IF('Stakeholder Analysis'!W14="",-1,'Stakeholder Analysis'!W14)</f>
        <v>-1</v>
      </c>
      <c r="C20" s="104">
        <f>IF('Stakeholder Analysis'!X14="",-1,'Stakeholder Analysis'!X14)</f>
        <v>-1</v>
      </c>
    </row>
    <row r="21" spans="1:20" x14ac:dyDescent="0.25">
      <c r="A21" s="104" t="str">
        <f>IF('Stakeholder Analysis'!D15="","",'Stakeholder Analysis'!D15)</f>
        <v/>
      </c>
      <c r="B21" s="104">
        <f>IF('Stakeholder Analysis'!W15="",-1,'Stakeholder Analysis'!W15)</f>
        <v>-1</v>
      </c>
      <c r="C21" s="104">
        <f>IF('Stakeholder Analysis'!X15="",-1,'Stakeholder Analysis'!X15)</f>
        <v>-1</v>
      </c>
    </row>
    <row r="22" spans="1:20" x14ac:dyDescent="0.25">
      <c r="A22" s="104" t="str">
        <f>IF('Stakeholder Analysis'!D16="","",'Stakeholder Analysis'!D16)</f>
        <v/>
      </c>
      <c r="B22" s="104">
        <f>IF('Stakeholder Analysis'!W16="",-1,'Stakeholder Analysis'!W16)</f>
        <v>-1</v>
      </c>
      <c r="C22" s="104">
        <f>IF('Stakeholder Analysis'!X16="",-1,'Stakeholder Analysis'!X16)</f>
        <v>-1</v>
      </c>
    </row>
    <row r="23" spans="1:20" x14ac:dyDescent="0.25">
      <c r="A23" s="104" t="str">
        <f>IF('Stakeholder Analysis'!D17="","",'Stakeholder Analysis'!D17)</f>
        <v/>
      </c>
      <c r="B23" s="104">
        <f>IF('Stakeholder Analysis'!W17="",-1,'Stakeholder Analysis'!W17)</f>
        <v>-1</v>
      </c>
      <c r="C23" s="104">
        <f>IF('Stakeholder Analysis'!X17="",-1,'Stakeholder Analysis'!X17)</f>
        <v>-1</v>
      </c>
      <c r="T23">
        <v>5</v>
      </c>
    </row>
    <row r="24" spans="1:20" x14ac:dyDescent="0.25">
      <c r="A24" s="104" t="str">
        <f>IF('Stakeholder Analysis'!D18="","",'Stakeholder Analysis'!D18)</f>
        <v/>
      </c>
      <c r="B24" s="104">
        <f>IF('Stakeholder Analysis'!W18="",-1,'Stakeholder Analysis'!W18)</f>
        <v>-1</v>
      </c>
      <c r="C24" s="104">
        <f>IF('Stakeholder Analysis'!X18="",-1,'Stakeholder Analysis'!X18)</f>
        <v>-1</v>
      </c>
    </row>
    <row r="25" spans="1:20" x14ac:dyDescent="0.25">
      <c r="A25" s="104" t="str">
        <f>IF('Stakeholder Analysis'!D19="","",'Stakeholder Analysis'!D19)</f>
        <v/>
      </c>
      <c r="B25" s="104">
        <f>IF('Stakeholder Analysis'!W19="",-1,'Stakeholder Analysis'!W19)</f>
        <v>-1</v>
      </c>
      <c r="C25" s="104">
        <f>IF('Stakeholder Analysis'!X19="",-1,'Stakeholder Analysis'!X19)</f>
        <v>-1</v>
      </c>
    </row>
    <row r="26" spans="1:20" x14ac:dyDescent="0.25">
      <c r="A26" s="104" t="str">
        <f>IF('Stakeholder Analysis'!D20="","",'Stakeholder Analysis'!D20)</f>
        <v/>
      </c>
      <c r="B26" s="104">
        <f>IF('Stakeholder Analysis'!W20="",-1,'Stakeholder Analysis'!W20)</f>
        <v>-1</v>
      </c>
      <c r="C26" s="104">
        <f>IF('Stakeholder Analysis'!X20="",-1,'Stakeholder Analysis'!X20)</f>
        <v>-1</v>
      </c>
    </row>
    <row r="28" spans="1:20" x14ac:dyDescent="0.25">
      <c r="T28">
        <v>6</v>
      </c>
    </row>
    <row r="29" spans="1:20" ht="23.25" customHeight="1" x14ac:dyDescent="0.25">
      <c r="A29" s="109" t="s">
        <v>162</v>
      </c>
      <c r="B29" s="109"/>
      <c r="C29" s="109"/>
      <c r="D29" s="109"/>
      <c r="E29" s="109"/>
    </row>
    <row r="30" spans="1:20" ht="24" customHeight="1" x14ac:dyDescent="0.25">
      <c r="A30" s="110" t="s">
        <v>163</v>
      </c>
      <c r="B30" s="111" t="s">
        <v>164</v>
      </c>
      <c r="C30" s="112"/>
      <c r="D30" s="112"/>
      <c r="E30" s="113"/>
    </row>
    <row r="31" spans="1:20" x14ac:dyDescent="0.25">
      <c r="A31" s="114"/>
      <c r="B31" s="115" t="s">
        <v>165</v>
      </c>
      <c r="C31" s="116"/>
      <c r="D31" s="116"/>
      <c r="E31" s="117"/>
    </row>
    <row r="32" spans="1:20" x14ac:dyDescent="0.25">
      <c r="A32" s="118"/>
      <c r="B32" s="119" t="s">
        <v>166</v>
      </c>
      <c r="C32" s="120"/>
      <c r="D32" s="120"/>
      <c r="E32" s="121"/>
    </row>
    <row r="33" spans="1:20" ht="14.4" x14ac:dyDescent="0.25">
      <c r="A33" s="122"/>
      <c r="B33" s="119" t="s">
        <v>167</v>
      </c>
      <c r="C33" s="120"/>
      <c r="D33" s="64"/>
      <c r="E33" s="123"/>
      <c r="T33">
        <v>7</v>
      </c>
    </row>
    <row r="34" spans="1:20" ht="22.8" x14ac:dyDescent="0.4">
      <c r="A34" s="124" t="s">
        <v>168</v>
      </c>
      <c r="B34" s="119" t="s">
        <v>169</v>
      </c>
      <c r="C34" s="120"/>
      <c r="D34" s="64"/>
      <c r="E34" s="123"/>
    </row>
    <row r="35" spans="1:20" x14ac:dyDescent="0.25">
      <c r="A35" s="125" t="s">
        <v>168</v>
      </c>
      <c r="B35" s="119" t="s">
        <v>170</v>
      </c>
      <c r="C35" s="120"/>
      <c r="D35" s="64"/>
      <c r="E35" s="123"/>
    </row>
    <row r="36" spans="1:20" ht="40.200000000000003" x14ac:dyDescent="0.7">
      <c r="A36" s="126" t="s">
        <v>168</v>
      </c>
      <c r="B36" s="119" t="s">
        <v>171</v>
      </c>
      <c r="C36" s="120"/>
      <c r="D36" s="64"/>
      <c r="E36" s="123"/>
    </row>
    <row r="37" spans="1:20" ht="17.399999999999999" x14ac:dyDescent="0.3">
      <c r="A37" s="127" t="s">
        <v>168</v>
      </c>
      <c r="B37" s="119" t="s">
        <v>172</v>
      </c>
      <c r="C37" s="120"/>
      <c r="D37" s="64"/>
      <c r="E37" s="123"/>
    </row>
    <row r="38" spans="1:20" ht="27.75" customHeight="1" x14ac:dyDescent="0.25">
      <c r="B38" s="119" t="s">
        <v>173</v>
      </c>
      <c r="C38" s="120"/>
      <c r="D38" s="64"/>
      <c r="E38" s="123"/>
      <c r="T38">
        <v>8</v>
      </c>
    </row>
    <row r="39" spans="1:20" x14ac:dyDescent="0.25">
      <c r="B39" s="119"/>
      <c r="C39" s="120"/>
      <c r="D39" s="64"/>
      <c r="E39" s="123"/>
    </row>
    <row r="40" spans="1:20" x14ac:dyDescent="0.25">
      <c r="B40" s="119"/>
      <c r="C40" s="120"/>
      <c r="D40" s="64"/>
      <c r="E40" s="123"/>
    </row>
    <row r="41" spans="1:20" x14ac:dyDescent="0.25">
      <c r="A41" s="128"/>
      <c r="B41" s="129"/>
      <c r="C41" s="130"/>
      <c r="D41" s="131"/>
      <c r="E41" s="132"/>
    </row>
    <row r="43" spans="1:20" x14ac:dyDescent="0.25">
      <c r="T43">
        <v>9</v>
      </c>
    </row>
    <row r="48" spans="1:20" x14ac:dyDescent="0.25">
      <c r="T48">
        <v>10</v>
      </c>
    </row>
  </sheetData>
  <sheetProtection formatCells="0" formatRows="0"/>
  <mergeCells count="14">
    <mergeCell ref="B40:C40"/>
    <mergeCell ref="B41:C41"/>
    <mergeCell ref="B34:C34"/>
    <mergeCell ref="B35:C35"/>
    <mergeCell ref="B36:C36"/>
    <mergeCell ref="B37:C37"/>
    <mergeCell ref="B38:C38"/>
    <mergeCell ref="B39:C39"/>
    <mergeCell ref="A15:C15"/>
    <mergeCell ref="A29:E29"/>
    <mergeCell ref="B30:E30"/>
    <mergeCell ref="B31:E31"/>
    <mergeCell ref="B32:E32"/>
    <mergeCell ref="B33:C33"/>
  </mergeCells>
  <conditionalFormatting sqref="A33">
    <cfRule type="containsBlanks" dxfId="0" priority="1">
      <formula>LEN(TRIM(A33))=0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Stakeholder Analysis</vt:lpstr>
      <vt:lpstr>WIIFMWAMI</vt:lpstr>
      <vt:lpstr>'Pulldowns &amp; references'!ExportType</vt:lpstr>
      <vt:lpstr>'Pulldowns &amp; references'!MilestoneFilters</vt:lpstr>
      <vt:lpstr>'Stakeholder Analysis'!printrange</vt:lpstr>
      <vt:lpstr>WIIFMWAMI!printrange</vt:lpstr>
    </vt:vector>
  </TitlesOfParts>
  <Company>KMPT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LAGADU Daniel</dc:creator>
  <cp:lastModifiedBy>LAGADU Daniel</cp:lastModifiedBy>
  <dcterms:created xsi:type="dcterms:W3CDTF">2021-07-12T08:43:59Z</dcterms:created>
  <dcterms:modified xsi:type="dcterms:W3CDTF">2021-07-12T08:49:34Z</dcterms:modified>
</cp:coreProperties>
</file>